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ОМС\РОЗПОРЯДЖЕННЯ ВА\2026 рік\"/>
    </mc:Choice>
  </mc:AlternateContent>
  <bookViews>
    <workbookView xWindow="0" yWindow="0" windowWidth="28800" windowHeight="11865"/>
  </bookViews>
  <sheets>
    <sheet name="ПЕ" sheetId="27" r:id="rId1"/>
  </sheets>
  <definedNames>
    <definedName name="_xlnm.Print_Area" localSheetId="0">ПЕ!$A$1:$P$32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2" i="27" l="1"/>
  <c r="N20" i="27"/>
  <c r="N19" i="27"/>
  <c r="N21" i="27"/>
  <c r="N18" i="27"/>
  <c r="M22" i="27"/>
  <c r="C23" i="27" l="1"/>
  <c r="E23" i="27" l="1"/>
  <c r="O22" i="27"/>
  <c r="P22" i="27" s="1"/>
  <c r="O21" i="27"/>
  <c r="P21" i="27" s="1"/>
  <c r="O20" i="27"/>
  <c r="P20" i="27" s="1"/>
  <c r="O19" i="27"/>
  <c r="P19" i="27" s="1"/>
  <c r="O18" i="27"/>
  <c r="P18" i="27" s="1"/>
  <c r="K23" i="27" l="1"/>
  <c r="L23" i="27"/>
  <c r="H23" i="27"/>
  <c r="G23" i="27"/>
  <c r="F23" i="27"/>
  <c r="J23" i="27"/>
  <c r="I23" i="27"/>
  <c r="M23" i="27"/>
  <c r="N23" i="27"/>
  <c r="P23" i="27" l="1"/>
  <c r="O23" i="27" l="1"/>
</calcChain>
</file>

<file path=xl/sharedStrings.xml><?xml version="1.0" encoding="utf-8"?>
<sst xmlns="http://schemas.openxmlformats.org/spreadsheetml/2006/main" count="37" uniqueCount="37">
  <si>
    <t>Кількість штатних посад</t>
  </si>
  <si>
    <t>Доплата до рівня мінімальної заробітної плати</t>
  </si>
  <si>
    <t>за вислугу років</t>
  </si>
  <si>
    <t>ШТАТНИЙ РОЗПИС</t>
  </si>
  <si>
    <t>№ з/п</t>
  </si>
  <si>
    <t>Назва структурного підрозділу та посад</t>
  </si>
  <si>
    <t>Посадовий оклад (грн.)</t>
  </si>
  <si>
    <t>Фонд заробітної плати на місяць (грн.)</t>
  </si>
  <si>
    <t>х</t>
  </si>
  <si>
    <t>УСЬОГО</t>
  </si>
  <si>
    <t>Надбавки (грн)</t>
  </si>
  <si>
    <t>Доплати (грн)</t>
  </si>
  <si>
    <t>за використання дезінфікуючих засобів</t>
  </si>
  <si>
    <t>за роботу у  шкідливих умовах праці</t>
  </si>
  <si>
    <t>за роботу у нічний час</t>
  </si>
  <si>
    <t>за роботу з бібліотечним фондом шкільних підручників</t>
  </si>
  <si>
    <t>за складність,  напруженість у роботі</t>
  </si>
  <si>
    <t>за особливі умови роботи</t>
  </si>
  <si>
    <t>за роботу в несприятливих умовах праці</t>
  </si>
  <si>
    <t>9132 Прибиральник службових приміщень</t>
  </si>
  <si>
    <t>Марина ХОХЛОВА</t>
  </si>
  <si>
    <t>за інтенсив-ність праці</t>
  </si>
  <si>
    <t>ТПКВКМБ 8110 "Заходи із запобігання та ліквідації надзвичайних ситуацій та наслідків стихійного лиха"</t>
  </si>
  <si>
    <t>Начальник відділу освіти</t>
  </si>
  <si>
    <t>Фонд заробітної плати на 2026 рік (грн.)</t>
  </si>
  <si>
    <t xml:space="preserve">1210.1 Начальник пункту евакуації </t>
  </si>
  <si>
    <t>1210.1 Заступник начальника пункту</t>
  </si>
  <si>
    <t>5121 Комендант (адміністратор)</t>
  </si>
  <si>
    <t>4222 Реєстратор</t>
  </si>
  <si>
    <t xml:space="preserve"> проміжного пункту евакуації (ПрПЕ), створений для пересадки населення, що прибуло із зони надзвичайної ситуації воєнного характеру (зокрема зони активних бойових дій)
</t>
  </si>
  <si>
    <t>ЗАТВЕРДЖЕНО</t>
  </si>
  <si>
    <t xml:space="preserve">Розпорядження начальника </t>
  </si>
  <si>
    <t>Слов'янської міської військової адміністрації</t>
  </si>
  <si>
    <t>Начальник управління з питань цивільного захисту, мобілізаційної та оборонної роботи</t>
  </si>
  <si>
    <t>Гліб ЗУЄВ</t>
  </si>
  <si>
    <t xml:space="preserve">від  09.04.2026 № 1615          </t>
  </si>
  <si>
    <t>(в редакції розпорядження начальника
Слов'янської міської військової адміністрації
від   20.04.2026      №   1757 )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</si>
</sst>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Arial Cyr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20"/>
      <color rgb="FFFF0000"/>
      <name val="Arial Cyr"/>
      <charset val="204"/>
    </font>
    <font>
      <sz val="18"/>
      <color rgb="FFFF0000"/>
      <name val="Arial Cyr"/>
      <charset val="204"/>
    </font>
    <font>
      <b/>
      <sz val="14"/>
      <color rgb="FFFF0000"/>
      <name val="Arial Cyr"/>
      <charset val="204"/>
    </font>
    <font>
      <sz val="14"/>
      <color rgb="FFFF0000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Arial Cyr"/>
      <charset val="204"/>
    </font>
    <font>
      <sz val="12"/>
      <color theme="1"/>
      <name val="Times New Roman"/>
      <family val="1"/>
      <charset val="204"/>
    </font>
    <font>
      <sz val="12"/>
      <color rgb="FFFF000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1" applyFont="1"/>
    <xf numFmtId="0" fontId="1" fillId="0" borderId="0" xfId="1"/>
    <xf numFmtId="0" fontId="0" fillId="0" borderId="0" xfId="0" applyAlignment="1">
      <alignment horizontal="left" vertical="center"/>
    </xf>
    <xf numFmtId="2" fontId="1" fillId="0" borderId="0" xfId="1" applyNumberFormat="1"/>
    <xf numFmtId="0" fontId="4" fillId="0" borderId="0" xfId="1" applyFont="1"/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6" fillId="0" borderId="0" xfId="0" applyFont="1" applyAlignment="1">
      <alignment horizontal="left" vertical="center"/>
    </xf>
    <xf numFmtId="0" fontId="8" fillId="0" borderId="0" xfId="1" applyFont="1"/>
    <xf numFmtId="0" fontId="3" fillId="0" borderId="0" xfId="0" applyFont="1" applyAlignment="1">
      <alignment vertical="center"/>
    </xf>
    <xf numFmtId="0" fontId="1" fillId="0" borderId="0" xfId="1" applyAlignment="1">
      <alignment wrapText="1"/>
    </xf>
    <xf numFmtId="0" fontId="14" fillId="0" borderId="0" xfId="0" applyFont="1"/>
    <xf numFmtId="0" fontId="12" fillId="0" borderId="0" xfId="1" applyFont="1" applyAlignment="1">
      <alignment wrapText="1"/>
    </xf>
    <xf numFmtId="0" fontId="11" fillId="0" borderId="0" xfId="1" applyFont="1" applyAlignment="1">
      <alignment wrapText="1"/>
    </xf>
    <xf numFmtId="2" fontId="1" fillId="0" borderId="0" xfId="1" applyNumberFormat="1" applyAlignment="1">
      <alignment wrapText="1"/>
    </xf>
    <xf numFmtId="9" fontId="4" fillId="0" borderId="1" xfId="1" applyNumberFormat="1" applyFont="1" applyBorder="1" applyAlignment="1">
      <alignment horizontal="center" vertical="center" wrapText="1"/>
    </xf>
    <xf numFmtId="2" fontId="8" fillId="2" borderId="1" xfId="1" applyNumberFormat="1" applyFont="1" applyFill="1" applyBorder="1" applyAlignment="1">
      <alignment horizontal="center"/>
    </xf>
    <xf numFmtId="0" fontId="15" fillId="0" borderId="1" xfId="1" applyFont="1" applyBorder="1" applyAlignment="1">
      <alignment horizontal="center"/>
    </xf>
    <xf numFmtId="0" fontId="8" fillId="2" borderId="4" xfId="1" applyFont="1" applyFill="1" applyBorder="1"/>
    <xf numFmtId="0" fontId="8" fillId="2" borderId="1" xfId="1" applyFont="1" applyFill="1" applyBorder="1" applyAlignment="1">
      <alignment horizontal="left" wrapText="1"/>
    </xf>
    <xf numFmtId="0" fontId="8" fillId="2" borderId="5" xfId="1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8" fillId="2" borderId="1" xfId="1" applyFont="1" applyFill="1" applyBorder="1"/>
    <xf numFmtId="0" fontId="5" fillId="2" borderId="1" xfId="1" applyFont="1" applyFill="1" applyBorder="1" applyAlignment="1">
      <alignment horizontal="right"/>
    </xf>
    <xf numFmtId="2" fontId="18" fillId="2" borderId="1" xfId="1" applyNumberFormat="1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8" fillId="2" borderId="1" xfId="1" applyNumberFormat="1" applyFont="1" applyFill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8" fillId="0" borderId="4" xfId="1" applyFont="1" applyBorder="1"/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8" fillId="0" borderId="0" xfId="1" applyFont="1" applyAlignment="1">
      <alignment horizontal="right" inden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right"/>
    </xf>
    <xf numFmtId="0" fontId="9" fillId="0" borderId="0" xfId="1" applyFont="1" applyAlignment="1">
      <alignment horizontal="center"/>
    </xf>
    <xf numFmtId="0" fontId="21" fillId="0" borderId="0" xfId="1" applyFont="1"/>
    <xf numFmtId="0" fontId="21" fillId="0" borderId="2" xfId="1" applyFont="1" applyBorder="1"/>
    <xf numFmtId="0" fontId="8" fillId="0" borderId="0" xfId="1" applyFont="1" applyAlignment="1">
      <alignment horizontal="left"/>
    </xf>
    <xf numFmtId="0" fontId="13" fillId="2" borderId="0" xfId="1" applyFont="1" applyFill="1" applyAlignment="1">
      <alignment horizontal="center" vertical="center" wrapText="1"/>
    </xf>
    <xf numFmtId="0" fontId="2" fillId="0" borderId="2" xfId="1" applyFont="1" applyBorder="1"/>
    <xf numFmtId="0" fontId="2" fillId="0" borderId="2" xfId="1" applyFont="1" applyBorder="1" applyAlignment="1">
      <alignment horizontal="center"/>
    </xf>
    <xf numFmtId="0" fontId="22" fillId="0" borderId="0" xfId="0" applyFont="1" applyAlignment="1">
      <alignment horizontal="left" vertical="center"/>
    </xf>
    <xf numFmtId="0" fontId="23" fillId="0" borderId="0" xfId="1" applyFont="1"/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wrapText="1"/>
    </xf>
    <xf numFmtId="0" fontId="13" fillId="2" borderId="0" xfId="1" applyFont="1" applyFill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0" fontId="4" fillId="0" borderId="4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7" fillId="0" borderId="0" xfId="1" applyFont="1" applyAlignment="1">
      <alignment horizontal="right" vertical="center"/>
    </xf>
    <xf numFmtId="0" fontId="8" fillId="0" borderId="2" xfId="1" applyFont="1" applyBorder="1" applyAlignment="1">
      <alignment horizontal="center"/>
    </xf>
    <xf numFmtId="0" fontId="22" fillId="0" borderId="0" xfId="0" applyFont="1" applyAlignment="1">
      <alignment horizontal="left" vertical="center"/>
    </xf>
    <xf numFmtId="0" fontId="16" fillId="0" borderId="0" xfId="0" applyFont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8" fillId="0" borderId="0" xfId="1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0" fillId="0" borderId="0" xfId="0" applyAlignment="1">
      <alignment wrapText="1"/>
    </xf>
  </cellXfs>
  <cellStyles count="3">
    <cellStyle name="Звичайни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R31"/>
  <sheetViews>
    <sheetView tabSelected="1" view="pageBreakPreview" zoomScaleSheetLayoutView="100" workbookViewId="0">
      <selection activeCell="N7" sqref="N7"/>
    </sheetView>
  </sheetViews>
  <sheetFormatPr defaultColWidth="9.140625" defaultRowHeight="15" x14ac:dyDescent="0.2"/>
  <cols>
    <col min="1" max="1" width="4" style="1" customWidth="1"/>
    <col min="2" max="2" width="48.140625" style="1" customWidth="1"/>
    <col min="3" max="3" width="12.140625" style="1" customWidth="1"/>
    <col min="4" max="4" width="16.5703125" style="1" customWidth="1"/>
    <col min="5" max="5" width="17.28515625" style="1" customWidth="1"/>
    <col min="6" max="6" width="19" style="1" customWidth="1"/>
    <col min="7" max="7" width="7.5703125" style="1" hidden="1" customWidth="1"/>
    <col min="8" max="8" width="10.85546875" style="1" hidden="1" customWidth="1"/>
    <col min="9" max="9" width="13.7109375" style="1" hidden="1" customWidth="1"/>
    <col min="10" max="10" width="14.28515625" style="1" hidden="1" customWidth="1"/>
    <col min="11" max="11" width="13" style="1" hidden="1" customWidth="1"/>
    <col min="12" max="12" width="18.140625" style="1" customWidth="1"/>
    <col min="13" max="13" width="17.42578125" style="1" customWidth="1"/>
    <col min="14" max="14" width="18.140625" style="1" customWidth="1"/>
    <col min="15" max="15" width="15.7109375" style="1" customWidth="1"/>
    <col min="16" max="16" width="17" style="1" customWidth="1"/>
    <col min="17" max="17" width="9.140625" style="2"/>
    <col min="18" max="18" width="19.7109375" style="2" customWidth="1"/>
    <col min="19" max="16384" width="9.140625" style="2"/>
  </cols>
  <sheetData>
    <row r="2" spans="1:18" ht="18.75" x14ac:dyDescent="0.25">
      <c r="I2" s="27"/>
      <c r="J2" s="27"/>
      <c r="K2" s="27"/>
      <c r="L2" s="27"/>
      <c r="N2" s="45" t="s">
        <v>30</v>
      </c>
      <c r="O2" s="45"/>
      <c r="P2" s="5"/>
      <c r="Q2" s="1"/>
    </row>
    <row r="3" spans="1:18" ht="18.75" x14ac:dyDescent="0.25">
      <c r="I3" s="27"/>
      <c r="J3" s="27"/>
      <c r="K3" s="27"/>
      <c r="N3" s="61" t="s">
        <v>31</v>
      </c>
      <c r="O3" s="61"/>
      <c r="P3" s="5"/>
      <c r="Q3" s="46"/>
    </row>
    <row r="4" spans="1:18" ht="18.75" x14ac:dyDescent="0.25">
      <c r="B4" s="2"/>
      <c r="C4" s="2"/>
      <c r="D4" s="2"/>
      <c r="E4" s="2"/>
      <c r="F4" s="2"/>
      <c r="G4" s="2"/>
      <c r="H4" s="2"/>
      <c r="I4" s="27"/>
      <c r="J4" s="27"/>
      <c r="K4" s="27"/>
      <c r="L4" s="27"/>
      <c r="N4" s="63" t="s">
        <v>32</v>
      </c>
      <c r="O4" s="63"/>
      <c r="P4" s="64"/>
      <c r="Q4" s="64"/>
    </row>
    <row r="5" spans="1:18" ht="16.899999999999999" customHeight="1" x14ac:dyDescent="0.25">
      <c r="B5" s="2"/>
      <c r="C5" s="2"/>
      <c r="D5" s="2"/>
      <c r="E5" s="2"/>
      <c r="F5" s="2"/>
      <c r="G5" s="2"/>
      <c r="H5" s="2"/>
      <c r="I5" s="27"/>
      <c r="J5" s="27"/>
      <c r="K5" s="27"/>
      <c r="L5" s="33"/>
      <c r="M5" s="33"/>
      <c r="N5" s="63" t="s">
        <v>35</v>
      </c>
      <c r="O5" s="64"/>
      <c r="P5" s="64"/>
      <c r="Q5" s="64"/>
    </row>
    <row r="6" spans="1:18" ht="50.45" customHeight="1" x14ac:dyDescent="0.25">
      <c r="B6" s="2"/>
      <c r="C6" s="2"/>
      <c r="D6" s="2"/>
      <c r="E6" s="2"/>
      <c r="F6" s="2"/>
      <c r="G6" s="2"/>
      <c r="H6" s="2"/>
      <c r="I6" s="27"/>
      <c r="J6" s="27"/>
      <c r="K6" s="27"/>
      <c r="L6" s="33"/>
      <c r="M6" s="33"/>
      <c r="N6" s="63" t="s">
        <v>36</v>
      </c>
      <c r="O6" s="68"/>
      <c r="P6" s="68"/>
      <c r="Q6" s="48"/>
    </row>
    <row r="7" spans="1:18" ht="16.899999999999999" customHeight="1" x14ac:dyDescent="0.25">
      <c r="B7" s="2"/>
      <c r="C7" s="2"/>
      <c r="D7" s="2"/>
      <c r="E7" s="2"/>
      <c r="F7" s="2"/>
      <c r="G7" s="2"/>
      <c r="H7" s="2"/>
      <c r="I7" s="27"/>
      <c r="J7" s="27"/>
      <c r="K7" s="27"/>
      <c r="L7" s="33"/>
      <c r="M7" s="33"/>
      <c r="N7" s="47"/>
      <c r="O7" s="48"/>
      <c r="P7" s="48"/>
      <c r="Q7" s="48"/>
    </row>
    <row r="8" spans="1:18" ht="18" customHeight="1" x14ac:dyDescent="0.3">
      <c r="B8" s="62" t="s">
        <v>3</v>
      </c>
      <c r="C8" s="62"/>
      <c r="D8" s="62"/>
      <c r="E8" s="62"/>
      <c r="F8" s="62"/>
      <c r="G8" s="62"/>
      <c r="H8" s="62"/>
      <c r="I8" s="27"/>
      <c r="J8" s="27"/>
      <c r="K8" s="27"/>
      <c r="M8" s="34"/>
      <c r="N8" s="51"/>
      <c r="O8" s="51"/>
      <c r="P8" s="34"/>
      <c r="Q8" s="12"/>
    </row>
    <row r="9" spans="1:18" ht="17.649999999999999" customHeight="1" x14ac:dyDescent="0.3">
      <c r="B9" s="65"/>
      <c r="C9" s="65"/>
      <c r="D9" s="65"/>
      <c r="E9" s="65"/>
      <c r="F9" s="65"/>
      <c r="G9" s="65"/>
      <c r="H9" s="65"/>
      <c r="I9" s="9"/>
      <c r="J9" s="9"/>
      <c r="K9" s="9"/>
      <c r="L9" s="9"/>
      <c r="N9" s="9"/>
      <c r="O9" s="9"/>
    </row>
    <row r="10" spans="1:18" ht="20.25" customHeight="1" x14ac:dyDescent="0.2">
      <c r="B10" s="66" t="s">
        <v>29</v>
      </c>
      <c r="C10" s="67"/>
      <c r="D10" s="67"/>
      <c r="E10" s="67"/>
      <c r="F10" s="67"/>
      <c r="G10" s="67"/>
      <c r="H10" s="67"/>
      <c r="I10" s="10"/>
      <c r="J10" s="10"/>
      <c r="K10" s="10"/>
      <c r="L10" s="2"/>
      <c r="M10" s="29"/>
      <c r="N10" s="2"/>
      <c r="O10" s="50"/>
      <c r="P10" s="50"/>
    </row>
    <row r="11" spans="1:18" ht="20.25" customHeight="1" x14ac:dyDescent="0.3">
      <c r="B11" s="67"/>
      <c r="C11" s="67"/>
      <c r="D11" s="67"/>
      <c r="E11" s="67"/>
      <c r="F11" s="67"/>
      <c r="G11" s="67"/>
      <c r="H11" s="67"/>
      <c r="I11" s="9"/>
      <c r="J11" s="9"/>
      <c r="K11" s="9"/>
      <c r="L11" s="9"/>
      <c r="M11" s="35"/>
      <c r="N11" s="36"/>
      <c r="O11" s="37"/>
      <c r="P11" s="9"/>
    </row>
    <row r="12" spans="1:18" ht="18.600000000000001" customHeight="1" x14ac:dyDescent="0.2">
      <c r="B12" s="67"/>
      <c r="C12" s="67"/>
      <c r="D12" s="67"/>
      <c r="E12" s="67"/>
      <c r="F12" s="67"/>
      <c r="G12" s="67"/>
      <c r="H12" s="67"/>
      <c r="I12" s="8"/>
      <c r="J12" s="8"/>
      <c r="L12" s="8"/>
      <c r="M12" s="51"/>
      <c r="N12" s="51"/>
      <c r="O12" s="51"/>
      <c r="P12" s="38"/>
    </row>
    <row r="13" spans="1:18" ht="15" customHeight="1" x14ac:dyDescent="0.2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</row>
    <row r="14" spans="1:18" s="11" customFormat="1" ht="15.75" customHeight="1" x14ac:dyDescent="0.35">
      <c r="A14" s="53" t="s">
        <v>4</v>
      </c>
      <c r="B14" s="53" t="s">
        <v>5</v>
      </c>
      <c r="C14" s="53" t="s">
        <v>0</v>
      </c>
      <c r="D14" s="53" t="s">
        <v>6</v>
      </c>
      <c r="E14" s="55" t="s">
        <v>10</v>
      </c>
      <c r="F14" s="56"/>
      <c r="G14" s="56"/>
      <c r="H14" s="57"/>
      <c r="I14" s="55" t="s">
        <v>11</v>
      </c>
      <c r="J14" s="56"/>
      <c r="K14" s="56"/>
      <c r="L14" s="56"/>
      <c r="M14" s="57"/>
      <c r="N14" s="53" t="s">
        <v>1</v>
      </c>
      <c r="O14" s="53" t="s">
        <v>7</v>
      </c>
      <c r="P14" s="53" t="s">
        <v>24</v>
      </c>
      <c r="Q14" s="13"/>
    </row>
    <row r="15" spans="1:18" s="11" customFormat="1" ht="85.9" customHeight="1" x14ac:dyDescent="0.35">
      <c r="A15" s="53"/>
      <c r="B15" s="53"/>
      <c r="C15" s="53"/>
      <c r="D15" s="53"/>
      <c r="E15" s="26" t="s">
        <v>17</v>
      </c>
      <c r="F15" s="26" t="s">
        <v>16</v>
      </c>
      <c r="G15" s="16" t="s">
        <v>21</v>
      </c>
      <c r="H15" s="26" t="s">
        <v>2</v>
      </c>
      <c r="I15" s="26" t="s">
        <v>15</v>
      </c>
      <c r="J15" s="26" t="s">
        <v>18</v>
      </c>
      <c r="K15" s="26" t="s">
        <v>13</v>
      </c>
      <c r="L15" s="26" t="s">
        <v>14</v>
      </c>
      <c r="M15" s="26" t="s">
        <v>12</v>
      </c>
      <c r="N15" s="53"/>
      <c r="O15" s="53"/>
      <c r="P15" s="53"/>
      <c r="Q15" s="14"/>
      <c r="R15" s="15"/>
    </row>
    <row r="16" spans="1:18" ht="17.25" customHeight="1" x14ac:dyDescent="0.25">
      <c r="A16" s="18">
        <v>1</v>
      </c>
      <c r="B16" s="18">
        <v>2</v>
      </c>
      <c r="C16" s="18">
        <v>3</v>
      </c>
      <c r="D16" s="18">
        <v>4</v>
      </c>
      <c r="E16" s="18">
        <v>5</v>
      </c>
      <c r="F16" s="18">
        <v>6</v>
      </c>
      <c r="G16" s="18">
        <v>7</v>
      </c>
      <c r="H16" s="18">
        <v>7</v>
      </c>
      <c r="I16" s="18">
        <v>8</v>
      </c>
      <c r="J16" s="18">
        <v>9</v>
      </c>
      <c r="K16" s="18">
        <v>10</v>
      </c>
      <c r="L16" s="18">
        <v>7</v>
      </c>
      <c r="M16" s="18">
        <v>8</v>
      </c>
      <c r="N16" s="18">
        <v>9</v>
      </c>
      <c r="O16" s="18">
        <v>10</v>
      </c>
      <c r="P16" s="18">
        <v>11</v>
      </c>
      <c r="Q16" s="3"/>
      <c r="R16" s="4"/>
    </row>
    <row r="17" spans="1:18" ht="17.25" customHeight="1" x14ac:dyDescent="0.35">
      <c r="A17" s="54" t="s">
        <v>22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R17" s="4"/>
    </row>
    <row r="18" spans="1:18" ht="18.75" x14ac:dyDescent="0.3">
      <c r="A18" s="19">
        <v>1</v>
      </c>
      <c r="B18" s="20" t="s">
        <v>25</v>
      </c>
      <c r="C18" s="21">
        <v>1</v>
      </c>
      <c r="D18" s="30">
        <v>8397</v>
      </c>
      <c r="E18" s="17"/>
      <c r="F18" s="17"/>
      <c r="G18" s="17"/>
      <c r="H18" s="17"/>
      <c r="I18" s="17"/>
      <c r="J18" s="17"/>
      <c r="K18" s="17"/>
      <c r="L18" s="17"/>
      <c r="M18" s="17"/>
      <c r="N18" s="17">
        <f>8647-D18*C18</f>
        <v>250</v>
      </c>
      <c r="O18" s="17">
        <f>C18*D18+E18+F18+G18+H18+I18+J18+K18+L18+M18+N18</f>
        <v>8647</v>
      </c>
      <c r="P18" s="17">
        <f>O18*9</f>
        <v>77823</v>
      </c>
      <c r="R18" s="4"/>
    </row>
    <row r="19" spans="1:18" ht="18.75" x14ac:dyDescent="0.3">
      <c r="A19" s="32">
        <v>2</v>
      </c>
      <c r="B19" s="20" t="s">
        <v>26</v>
      </c>
      <c r="C19" s="21">
        <v>1</v>
      </c>
      <c r="D19" s="30">
        <v>7557</v>
      </c>
      <c r="E19" s="17"/>
      <c r="F19" s="17"/>
      <c r="G19" s="17"/>
      <c r="H19" s="17"/>
      <c r="I19" s="17"/>
      <c r="J19" s="17"/>
      <c r="K19" s="17"/>
      <c r="L19" s="17"/>
      <c r="M19" s="17"/>
      <c r="N19" s="17">
        <f t="shared" ref="N19:N21" si="0">8647-D19*C19</f>
        <v>1090</v>
      </c>
      <c r="O19" s="17">
        <f t="shared" ref="O19:O22" si="1">C19*D19+E19+F19+G19+H19+I19+J19+K19+L19+M19+N19</f>
        <v>8647</v>
      </c>
      <c r="P19" s="17">
        <f>O19*9</f>
        <v>77823</v>
      </c>
      <c r="R19" s="4"/>
    </row>
    <row r="20" spans="1:18" ht="18.75" x14ac:dyDescent="0.3">
      <c r="A20" s="19">
        <v>3</v>
      </c>
      <c r="B20" s="20" t="s">
        <v>27</v>
      </c>
      <c r="C20" s="21">
        <v>4.5</v>
      </c>
      <c r="D20" s="30">
        <v>4719</v>
      </c>
      <c r="E20" s="17"/>
      <c r="F20" s="17"/>
      <c r="G20" s="17"/>
      <c r="H20" s="17"/>
      <c r="I20" s="17"/>
      <c r="J20" s="17"/>
      <c r="K20" s="17"/>
      <c r="L20" s="17">
        <v>2280</v>
      </c>
      <c r="M20" s="17"/>
      <c r="N20" s="17">
        <f>8647*C20-D20*C20</f>
        <v>17676</v>
      </c>
      <c r="O20" s="17">
        <f t="shared" si="1"/>
        <v>41191.5</v>
      </c>
      <c r="P20" s="17">
        <f>O20*9</f>
        <v>370723.5</v>
      </c>
      <c r="R20" s="4"/>
    </row>
    <row r="21" spans="1:18" ht="17.25" customHeight="1" x14ac:dyDescent="0.3">
      <c r="A21" s="19">
        <v>4</v>
      </c>
      <c r="B21" s="20" t="s">
        <v>28</v>
      </c>
      <c r="C21" s="21">
        <v>1</v>
      </c>
      <c r="D21" s="30">
        <v>4719</v>
      </c>
      <c r="E21" s="17"/>
      <c r="F21" s="17"/>
      <c r="G21" s="17"/>
      <c r="H21" s="17"/>
      <c r="I21" s="17"/>
      <c r="J21" s="17"/>
      <c r="K21" s="17"/>
      <c r="L21" s="17"/>
      <c r="M21" s="17"/>
      <c r="N21" s="17">
        <f t="shared" si="0"/>
        <v>3928</v>
      </c>
      <c r="O21" s="17">
        <f t="shared" si="1"/>
        <v>8647</v>
      </c>
      <c r="P21" s="17">
        <f>O21*9</f>
        <v>77823</v>
      </c>
      <c r="R21" s="4"/>
    </row>
    <row r="22" spans="1:18" ht="17.25" customHeight="1" x14ac:dyDescent="0.3">
      <c r="A22" s="19">
        <v>5</v>
      </c>
      <c r="B22" s="22" t="s">
        <v>19</v>
      </c>
      <c r="C22" s="21">
        <v>1.5</v>
      </c>
      <c r="D22" s="30">
        <v>3470</v>
      </c>
      <c r="E22" s="17"/>
      <c r="F22" s="17"/>
      <c r="G22" s="17"/>
      <c r="H22" s="17"/>
      <c r="I22" s="17"/>
      <c r="J22" s="17"/>
      <c r="K22" s="17"/>
      <c r="L22" s="17"/>
      <c r="M22" s="17">
        <f>D22*0.1*C22</f>
        <v>520.5</v>
      </c>
      <c r="N22" s="17">
        <f>8647*C22-D22*C22</f>
        <v>7765.5</v>
      </c>
      <c r="O22" s="17">
        <f t="shared" si="1"/>
        <v>13491</v>
      </c>
      <c r="P22" s="17">
        <f>O22*9</f>
        <v>121419</v>
      </c>
      <c r="R22" s="4"/>
    </row>
    <row r="23" spans="1:18" ht="29.45" customHeight="1" x14ac:dyDescent="0.35">
      <c r="A23" s="23"/>
      <c r="B23" s="24" t="s">
        <v>9</v>
      </c>
      <c r="C23" s="25">
        <f>SUM(C18:C22)</f>
        <v>9</v>
      </c>
      <c r="D23" s="17" t="s">
        <v>8</v>
      </c>
      <c r="E23" s="25">
        <f t="shared" ref="E23:P23" si="2">ROUNDUP(SUM(E18:E22),2)</f>
        <v>0</v>
      </c>
      <c r="F23" s="25">
        <f t="shared" si="2"/>
        <v>0</v>
      </c>
      <c r="G23" s="25">
        <f t="shared" si="2"/>
        <v>0</v>
      </c>
      <c r="H23" s="25">
        <f t="shared" si="2"/>
        <v>0</v>
      </c>
      <c r="I23" s="25">
        <f t="shared" si="2"/>
        <v>0</v>
      </c>
      <c r="J23" s="25">
        <f t="shared" si="2"/>
        <v>0</v>
      </c>
      <c r="K23" s="25">
        <f t="shared" si="2"/>
        <v>0</v>
      </c>
      <c r="L23" s="25">
        <f t="shared" si="2"/>
        <v>2280</v>
      </c>
      <c r="M23" s="25">
        <f t="shared" si="2"/>
        <v>520.5</v>
      </c>
      <c r="N23" s="25">
        <f t="shared" si="2"/>
        <v>30709.5</v>
      </c>
      <c r="O23" s="25">
        <f t="shared" si="2"/>
        <v>80623.5</v>
      </c>
      <c r="P23" s="25">
        <f t="shared" si="2"/>
        <v>725611.5</v>
      </c>
      <c r="Q23" s="4"/>
      <c r="R23" s="4"/>
    </row>
    <row r="24" spans="1:18" ht="22.9" customHeight="1" x14ac:dyDescent="0.2">
      <c r="B24" s="6"/>
      <c r="C24" s="7"/>
      <c r="D24" s="7"/>
      <c r="E24" s="7"/>
      <c r="H24" s="7"/>
      <c r="I24" s="7"/>
      <c r="J24" s="7"/>
      <c r="K24" s="7"/>
      <c r="L24" s="7"/>
      <c r="M24" s="7"/>
      <c r="N24" s="7"/>
      <c r="O24" s="7"/>
      <c r="Q24" s="49"/>
      <c r="R24" s="49"/>
    </row>
    <row r="25" spans="1:18" ht="22.9" customHeight="1" x14ac:dyDescent="0.3">
      <c r="B25" s="41" t="s">
        <v>33</v>
      </c>
      <c r="C25" s="7"/>
      <c r="D25" s="7"/>
      <c r="E25" s="7"/>
      <c r="F25" s="43"/>
      <c r="G25" s="43"/>
      <c r="H25" s="44"/>
      <c r="I25" s="44"/>
      <c r="J25" s="44"/>
      <c r="K25" s="44"/>
      <c r="L25" s="44"/>
      <c r="M25" s="44"/>
      <c r="N25" s="41" t="s">
        <v>34</v>
      </c>
      <c r="O25" s="7"/>
      <c r="Q25" s="42"/>
      <c r="R25" s="42"/>
    </row>
    <row r="26" spans="1:18" ht="22.9" customHeight="1" x14ac:dyDescent="0.2">
      <c r="B26" s="6"/>
      <c r="C26" s="7"/>
      <c r="D26" s="7"/>
      <c r="E26" s="7"/>
      <c r="H26" s="7"/>
      <c r="I26" s="7"/>
      <c r="J26" s="7"/>
      <c r="K26" s="7"/>
      <c r="L26" s="7"/>
      <c r="M26" s="7"/>
      <c r="N26" s="7"/>
      <c r="O26" s="7"/>
      <c r="Q26" s="42"/>
      <c r="R26" s="42"/>
    </row>
    <row r="27" spans="1:18" ht="15.75" customHeight="1" x14ac:dyDescent="0.25">
      <c r="B27" s="59"/>
      <c r="C27" s="59"/>
      <c r="D27" s="59"/>
      <c r="E27" s="59"/>
      <c r="F27" s="59"/>
      <c r="G27" s="59"/>
      <c r="H27" s="59"/>
      <c r="J27" s="2"/>
      <c r="M27" s="5"/>
    </row>
    <row r="28" spans="1:18" x14ac:dyDescent="0.2">
      <c r="C28" s="51"/>
      <c r="D28" s="51"/>
      <c r="E28" s="29"/>
      <c r="F28" s="51"/>
      <c r="G28" s="51"/>
      <c r="H28" s="29"/>
      <c r="J28" s="2"/>
      <c r="K28" s="7"/>
      <c r="L28" s="7"/>
      <c r="M28" s="28"/>
      <c r="N28" s="7"/>
      <c r="O28" s="7"/>
    </row>
    <row r="29" spans="1:18" s="39" customFormat="1" ht="18.75" x14ac:dyDescent="0.3">
      <c r="B29" s="41" t="s">
        <v>23</v>
      </c>
      <c r="C29" s="41"/>
      <c r="D29" s="41"/>
      <c r="F29" s="60"/>
      <c r="G29" s="60"/>
      <c r="H29" s="31"/>
      <c r="I29" s="40"/>
      <c r="J29" s="40"/>
      <c r="K29" s="40"/>
      <c r="L29" s="40"/>
      <c r="M29" s="40"/>
      <c r="N29" s="9" t="s">
        <v>20</v>
      </c>
    </row>
    <row r="30" spans="1:18" x14ac:dyDescent="0.2">
      <c r="C30" s="58"/>
      <c r="D30" s="58"/>
      <c r="E30" s="29"/>
      <c r="F30" s="51"/>
      <c r="G30" s="51"/>
      <c r="H30" s="29"/>
      <c r="J30" s="2"/>
      <c r="M30" s="28"/>
    </row>
    <row r="31" spans="1:18" s="1" customFormat="1" ht="15.75" x14ac:dyDescent="0.25">
      <c r="B31" s="2"/>
      <c r="C31" s="5"/>
      <c r="D31" s="5"/>
      <c r="E31" s="5"/>
      <c r="F31" s="5"/>
      <c r="Q31" s="2"/>
      <c r="R31" s="2"/>
    </row>
  </sheetData>
  <mergeCells count="29">
    <mergeCell ref="N3:O3"/>
    <mergeCell ref="B8:H8"/>
    <mergeCell ref="N8:O8"/>
    <mergeCell ref="N14:N15"/>
    <mergeCell ref="O14:O15"/>
    <mergeCell ref="N4:Q4"/>
    <mergeCell ref="N5:Q5"/>
    <mergeCell ref="B9:H9"/>
    <mergeCell ref="B14:B15"/>
    <mergeCell ref="C14:C15"/>
    <mergeCell ref="D14:D15"/>
    <mergeCell ref="E14:H14"/>
    <mergeCell ref="B10:H12"/>
    <mergeCell ref="N6:P6"/>
    <mergeCell ref="C30:D30"/>
    <mergeCell ref="F30:G30"/>
    <mergeCell ref="B27:E27"/>
    <mergeCell ref="F27:H27"/>
    <mergeCell ref="C28:D28"/>
    <mergeCell ref="F28:G28"/>
    <mergeCell ref="F29:G29"/>
    <mergeCell ref="Q24:R24"/>
    <mergeCell ref="O10:P10"/>
    <mergeCell ref="M12:O12"/>
    <mergeCell ref="A13:P13"/>
    <mergeCell ref="A14:A15"/>
    <mergeCell ref="P14:P15"/>
    <mergeCell ref="A17:P17"/>
    <mergeCell ref="I14:M14"/>
  </mergeCells>
  <printOptions horizontalCentered="1"/>
  <pageMargins left="0.19685039370078741" right="0.19685039370078741" top="0.59055118110236227" bottom="0.19685039370078741" header="0.31496062992125984" footer="0.31496062992125984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</vt:lpstr>
      <vt:lpstr>ПЕ!Область_друку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Робота</cp:lastModifiedBy>
  <cp:lastPrinted>2026-04-16T07:24:30Z</cp:lastPrinted>
  <dcterms:created xsi:type="dcterms:W3CDTF">2019-12-19T08:02:12Z</dcterms:created>
  <dcterms:modified xsi:type="dcterms:W3CDTF">2026-04-20T09:03:00Z</dcterms:modified>
</cp:coreProperties>
</file>