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synnas\collective\Відділ з питань місцевого самоврядування\"/>
    </mc:Choice>
  </mc:AlternateContent>
  <bookViews>
    <workbookView xWindow="0" yWindow="0" windowWidth="28800" windowHeight="11865" firstSheet="1" activeTab="1"/>
  </bookViews>
  <sheets>
    <sheet name="горизонтально" sheetId="28" state="hidden" r:id="rId1"/>
    <sheet name="зміни згідно р1670 від 14.04.26" sheetId="30" r:id="rId2"/>
    <sheet name="Лист1" sheetId="29" state="hidden" r:id="rId3"/>
    <sheet name="мкл" sheetId="24" state="hidden" r:id="rId4"/>
    <sheet name="гб1" sheetId="25" state="hidden" r:id="rId5"/>
    <sheet name="цпмсд" sheetId="26" state="hidden" r:id="rId6"/>
    <sheet name="стомат" sheetId="27" state="hidden" r:id="rId7"/>
  </sheets>
  <definedNames>
    <definedName name="_xlnm.Print_Titles" localSheetId="3">мкл!$9:$9</definedName>
    <definedName name="_xlnm.Print_Area" localSheetId="0">горизонтально!$A$1:$Z$444</definedName>
    <definedName name="_xlnm.Print_Area" localSheetId="1">'зміни згідно р1670 від 14.04.26'!$A$1:$M$21</definedName>
    <definedName name="_xlnm.Print_Area" localSheetId="3">мкл!$A$1:$O$587</definedName>
  </definedNames>
  <calcPr calcId="162913" iterateDelta="1E-4"/>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9" i="30" l="1"/>
  <c r="J19" i="30"/>
  <c r="H19" i="30"/>
  <c r="G19" i="30"/>
  <c r="I18" i="30"/>
  <c r="I19" i="30" s="1"/>
  <c r="F18" i="30"/>
  <c r="F17" i="30"/>
  <c r="F16" i="30"/>
  <c r="F14" i="30"/>
  <c r="F19" i="30" l="1"/>
  <c r="V17" i="28"/>
  <c r="X425" i="28" l="1"/>
  <c r="W425" i="28"/>
  <c r="V425" i="28"/>
  <c r="U425" i="28"/>
  <c r="T425" i="28"/>
  <c r="S425" i="28"/>
  <c r="S424" i="28"/>
  <c r="S423" i="28"/>
  <c r="X421" i="28"/>
  <c r="W421" i="28"/>
  <c r="V421" i="28"/>
  <c r="U421" i="28"/>
  <c r="T421" i="28"/>
  <c r="S421" i="28"/>
  <c r="S420" i="28"/>
  <c r="S419" i="28"/>
  <c r="S418" i="28"/>
  <c r="S417" i="28"/>
  <c r="S416" i="28"/>
  <c r="S414" i="28"/>
  <c r="S413" i="28"/>
  <c r="S412" i="28"/>
  <c r="S411" i="28"/>
  <c r="S409" i="28"/>
  <c r="S408" i="28"/>
  <c r="S407" i="28"/>
  <c r="S406" i="28"/>
  <c r="S405" i="28"/>
  <c r="S404" i="28"/>
  <c r="S402" i="28"/>
  <c r="S401" i="28"/>
  <c r="S399" i="28"/>
  <c r="X394" i="28"/>
  <c r="W394" i="28"/>
  <c r="V394" i="28"/>
  <c r="U394" i="28"/>
  <c r="T394" i="28"/>
  <c r="S394" i="28"/>
  <c r="S391" i="28"/>
  <c r="X389" i="28"/>
  <c r="W389" i="28"/>
  <c r="V389" i="28"/>
  <c r="U389" i="28"/>
  <c r="T389" i="28"/>
  <c r="S389" i="28" s="1"/>
  <c r="S388" i="28"/>
  <c r="S387" i="28"/>
  <c r="S386" i="28"/>
  <c r="S385" i="28"/>
  <c r="S384" i="28"/>
  <c r="S383" i="28"/>
  <c r="S382" i="28"/>
  <c r="S379" i="28"/>
  <c r="S378" i="28"/>
  <c r="S377" i="28"/>
  <c r="S376" i="28"/>
  <c r="S375" i="28"/>
  <c r="X373" i="28"/>
  <c r="W373" i="28"/>
  <c r="U373" i="28"/>
  <c r="T373" i="28"/>
  <c r="S372" i="28"/>
  <c r="S371" i="28"/>
  <c r="S370" i="28"/>
  <c r="S369" i="28"/>
  <c r="S368" i="28"/>
  <c r="S367" i="28"/>
  <c r="S366" i="28"/>
  <c r="S365" i="28"/>
  <c r="S364" i="28"/>
  <c r="S363" i="28"/>
  <c r="S362" i="28"/>
  <c r="S361" i="28"/>
  <c r="S360" i="28"/>
  <c r="S358" i="28"/>
  <c r="S357" i="28"/>
  <c r="S355" i="28"/>
  <c r="V353" i="28"/>
  <c r="S353" i="28" s="1"/>
  <c r="S352" i="28"/>
  <c r="S351" i="28"/>
  <c r="S349" i="28"/>
  <c r="S348" i="28"/>
  <c r="S347" i="28"/>
  <c r="S346" i="28"/>
  <c r="S345" i="28"/>
  <c r="S344" i="28"/>
  <c r="V343" i="28"/>
  <c r="S343" i="28" s="1"/>
  <c r="S341" i="28"/>
  <c r="S340" i="28"/>
  <c r="S339" i="28"/>
  <c r="S338" i="28"/>
  <c r="S336" i="28"/>
  <c r="S335" i="28"/>
  <c r="S334" i="28"/>
  <c r="S333" i="28"/>
  <c r="S332" i="28"/>
  <c r="S331" i="28"/>
  <c r="S329" i="28"/>
  <c r="S328" i="28"/>
  <c r="S327" i="28"/>
  <c r="S326" i="28"/>
  <c r="S323" i="28"/>
  <c r="S322" i="28"/>
  <c r="S321" i="28"/>
  <c r="S320" i="28"/>
  <c r="S318" i="28"/>
  <c r="S317" i="28"/>
  <c r="S316" i="28"/>
  <c r="S315" i="28"/>
  <c r="S314" i="28"/>
  <c r="S313" i="28"/>
  <c r="S312" i="28"/>
  <c r="S311" i="28"/>
  <c r="S310" i="28"/>
  <c r="S309" i="28"/>
  <c r="S306" i="28"/>
  <c r="S305" i="28"/>
  <c r="S304" i="28"/>
  <c r="S302" i="28"/>
  <c r="S301" i="28"/>
  <c r="S299" i="28"/>
  <c r="S298" i="28"/>
  <c r="S297" i="28"/>
  <c r="S296" i="28"/>
  <c r="S294" i="28"/>
  <c r="S292" i="28"/>
  <c r="S291" i="28"/>
  <c r="S290" i="28"/>
  <c r="S289" i="28"/>
  <c r="S288" i="28"/>
  <c r="S287" i="28"/>
  <c r="S286" i="28"/>
  <c r="X282" i="28"/>
  <c r="W282" i="28"/>
  <c r="V282" i="28"/>
  <c r="U282" i="28"/>
  <c r="T282" i="28"/>
  <c r="S282" i="28" s="1"/>
  <c r="S281" i="28"/>
  <c r="S280" i="28"/>
  <c r="S279" i="28"/>
  <c r="S278" i="28"/>
  <c r="S277" i="28"/>
  <c r="S274" i="28"/>
  <c r="S273" i="28"/>
  <c r="S271" i="28"/>
  <c r="S270" i="28"/>
  <c r="S269" i="28"/>
  <c r="S268" i="28"/>
  <c r="S267" i="28"/>
  <c r="S266" i="28"/>
  <c r="S265" i="28"/>
  <c r="S264" i="28"/>
  <c r="S263" i="28"/>
  <c r="S262" i="28"/>
  <c r="X260" i="28"/>
  <c r="W260" i="28"/>
  <c r="V260" i="28"/>
  <c r="U260" i="28"/>
  <c r="T260" i="28"/>
  <c r="S259" i="28"/>
  <c r="S258" i="28"/>
  <c r="S257" i="28"/>
  <c r="S256" i="28"/>
  <c r="S255" i="28"/>
  <c r="X253" i="28"/>
  <c r="W253" i="28"/>
  <c r="V253" i="28"/>
  <c r="U253" i="28"/>
  <c r="T253" i="28"/>
  <c r="S253" i="28" s="1"/>
  <c r="S252" i="28"/>
  <c r="S251" i="28"/>
  <c r="S250" i="28"/>
  <c r="S249" i="28"/>
  <c r="S248" i="28"/>
  <c r="S247" i="28"/>
  <c r="S246" i="28"/>
  <c r="S245" i="28"/>
  <c r="S244" i="28"/>
  <c r="S243" i="28"/>
  <c r="S242" i="28"/>
  <c r="S241" i="28"/>
  <c r="S240" i="28"/>
  <c r="S239" i="28"/>
  <c r="S238" i="28"/>
  <c r="S237" i="28"/>
  <c r="S236" i="28"/>
  <c r="S235" i="28"/>
  <c r="S234" i="28"/>
  <c r="S233" i="28"/>
  <c r="S232" i="28"/>
  <c r="S231" i="28"/>
  <c r="S230" i="28"/>
  <c r="S229" i="28"/>
  <c r="S228" i="28"/>
  <c r="S227" i="28"/>
  <c r="S226" i="28"/>
  <c r="S225" i="28"/>
  <c r="S223" i="28"/>
  <c r="S222" i="28"/>
  <c r="S221" i="28"/>
  <c r="S220" i="28"/>
  <c r="S219" i="28"/>
  <c r="S218" i="28"/>
  <c r="S217" i="28"/>
  <c r="S216" i="28"/>
  <c r="S215" i="28"/>
  <c r="S214" i="28"/>
  <c r="S213" i="28"/>
  <c r="S212" i="28"/>
  <c r="S211" i="28"/>
  <c r="S210" i="28"/>
  <c r="S209" i="28"/>
  <c r="S208" i="28"/>
  <c r="S207" i="28"/>
  <c r="S206" i="28"/>
  <c r="S205" i="28"/>
  <c r="S204" i="28"/>
  <c r="S203" i="28"/>
  <c r="S202" i="28"/>
  <c r="S201" i="28"/>
  <c r="S200" i="28"/>
  <c r="S199" i="28"/>
  <c r="S198" i="28"/>
  <c r="S197" i="28"/>
  <c r="S196" i="28"/>
  <c r="S195" i="28"/>
  <c r="S194" i="28"/>
  <c r="S193" i="28"/>
  <c r="S192" i="28"/>
  <c r="S191" i="28"/>
  <c r="S190" i="28"/>
  <c r="S189" i="28"/>
  <c r="S188" i="28"/>
  <c r="S187" i="28"/>
  <c r="S186" i="28"/>
  <c r="S185" i="28"/>
  <c r="S184" i="28"/>
  <c r="S183" i="28"/>
  <c r="S182" i="28"/>
  <c r="S181" i="28"/>
  <c r="S180" i="28"/>
  <c r="S179" i="28"/>
  <c r="S178" i="28"/>
  <c r="S177" i="28"/>
  <c r="S176" i="28"/>
  <c r="S175" i="28"/>
  <c r="S174" i="28"/>
  <c r="S173" i="28"/>
  <c r="S172" i="28"/>
  <c r="S171" i="28"/>
  <c r="S170" i="28"/>
  <c r="S169" i="28"/>
  <c r="S168" i="28"/>
  <c r="X166" i="28"/>
  <c r="W166" i="28"/>
  <c r="V166" i="28"/>
  <c r="U166" i="28"/>
  <c r="T166" i="28"/>
  <c r="S166" i="28" s="1"/>
  <c r="S165" i="28"/>
  <c r="S164" i="28"/>
  <c r="S163" i="28"/>
  <c r="S162" i="28"/>
  <c r="S161" i="28"/>
  <c r="S160" i="28"/>
  <c r="S159" i="28"/>
  <c r="S158" i="28"/>
  <c r="S157" i="28"/>
  <c r="S156" i="28"/>
  <c r="S155" i="28"/>
  <c r="S154" i="28"/>
  <c r="S153" i="28"/>
  <c r="S152" i="28"/>
  <c r="S151" i="28"/>
  <c r="S150" i="28"/>
  <c r="S149" i="28"/>
  <c r="S148" i="28"/>
  <c r="S147" i="28"/>
  <c r="S146" i="28"/>
  <c r="S145" i="28"/>
  <c r="S144" i="28"/>
  <c r="S143" i="28"/>
  <c r="S142" i="28"/>
  <c r="S141" i="28"/>
  <c r="S140" i="28"/>
  <c r="S139" i="28"/>
  <c r="S138" i="28"/>
  <c r="S137" i="28"/>
  <c r="S136" i="28"/>
  <c r="S135" i="28"/>
  <c r="S134" i="28"/>
  <c r="S133" i="28"/>
  <c r="S132" i="28"/>
  <c r="S131" i="28"/>
  <c r="S130" i="28"/>
  <c r="X128" i="28"/>
  <c r="W128" i="28"/>
  <c r="V128" i="28"/>
  <c r="U128" i="28"/>
  <c r="T128" i="28"/>
  <c r="S128" i="28" s="1"/>
  <c r="S127" i="28"/>
  <c r="S126" i="28"/>
  <c r="S125" i="28"/>
  <c r="S124" i="28"/>
  <c r="S123" i="28"/>
  <c r="S122" i="28"/>
  <c r="S121" i="28"/>
  <c r="S120" i="28"/>
  <c r="S119" i="28"/>
  <c r="S118" i="28"/>
  <c r="S117" i="28"/>
  <c r="S116" i="28"/>
  <c r="S115" i="28"/>
  <c r="S114" i="28"/>
  <c r="S113" i="28"/>
  <c r="S111" i="28"/>
  <c r="S110" i="28"/>
  <c r="S109" i="28"/>
  <c r="S108" i="28"/>
  <c r="S107" i="28"/>
  <c r="S106" i="28"/>
  <c r="S105" i="28"/>
  <c r="S104" i="28"/>
  <c r="S103" i="28"/>
  <c r="S102" i="28"/>
  <c r="S101" i="28"/>
  <c r="S100" i="28"/>
  <c r="S99" i="28"/>
  <c r="S98" i="28"/>
  <c r="S97" i="28"/>
  <c r="S96" i="28"/>
  <c r="X93" i="28"/>
  <c r="W93" i="28"/>
  <c r="V93" i="28"/>
  <c r="U93" i="28"/>
  <c r="T93" i="28"/>
  <c r="S92" i="28"/>
  <c r="S91" i="28"/>
  <c r="S90" i="28"/>
  <c r="S89" i="28"/>
  <c r="S88" i="28"/>
  <c r="S87" i="28"/>
  <c r="S85" i="28"/>
  <c r="S84" i="28"/>
  <c r="S83" i="28"/>
  <c r="S82" i="28"/>
  <c r="S81" i="28"/>
  <c r="S80" i="28"/>
  <c r="S79" i="28"/>
  <c r="S78" i="28"/>
  <c r="S77" i="28"/>
  <c r="S76" i="28"/>
  <c r="S75" i="28"/>
  <c r="S74" i="28"/>
  <c r="S73" i="28"/>
  <c r="S72" i="28"/>
  <c r="S71" i="28"/>
  <c r="S70" i="28"/>
  <c r="S68" i="28"/>
  <c r="S67" i="28"/>
  <c r="S65" i="28"/>
  <c r="S64" i="28"/>
  <c r="S63" i="28"/>
  <c r="S62" i="28"/>
  <c r="S61" i="28"/>
  <c r="S59" i="28"/>
  <c r="S58" i="28"/>
  <c r="S56" i="28"/>
  <c r="S55" i="28"/>
  <c r="S54" i="28"/>
  <c r="S53" i="28"/>
  <c r="S52" i="28"/>
  <c r="S51" i="28"/>
  <c r="S50" i="28"/>
  <c r="S48" i="28"/>
  <c r="S47" i="28"/>
  <c r="S46" i="28"/>
  <c r="S45" i="28"/>
  <c r="S44" i="28"/>
  <c r="S43" i="28"/>
  <c r="X40" i="28"/>
  <c r="W40" i="28"/>
  <c r="V40" i="28"/>
  <c r="U40" i="28"/>
  <c r="T40" i="28"/>
  <c r="S39" i="28"/>
  <c r="S38" i="28"/>
  <c r="S36" i="28"/>
  <c r="S35" i="28"/>
  <c r="S33" i="28"/>
  <c r="S31" i="28"/>
  <c r="S29" i="28"/>
  <c r="S25" i="28"/>
  <c r="S24" i="28"/>
  <c r="S22" i="28"/>
  <c r="S21" i="28"/>
  <c r="S17" i="28"/>
  <c r="S16" i="28"/>
  <c r="X18" i="28"/>
  <c r="W18" i="28"/>
  <c r="V18" i="28"/>
  <c r="U18" i="28"/>
  <c r="T18" i="28"/>
  <c r="S15" i="28"/>
  <c r="S14" i="28"/>
  <c r="U426" i="28" l="1"/>
  <c r="U432" i="28" s="1"/>
  <c r="W426" i="28"/>
  <c r="W432" i="28" s="1"/>
  <c r="S93" i="28"/>
  <c r="S260" i="28"/>
  <c r="X426" i="28"/>
  <c r="X432" i="28" s="1"/>
  <c r="S40" i="28"/>
  <c r="T426" i="28"/>
  <c r="S18" i="28"/>
  <c r="V373" i="28"/>
  <c r="V426" i="28" s="1"/>
  <c r="V432" i="28" s="1"/>
  <c r="K138" i="24"/>
  <c r="I138" i="24"/>
  <c r="I168" i="24" s="1"/>
  <c r="K138" i="26"/>
  <c r="I138" i="26"/>
  <c r="S373" i="28" l="1"/>
  <c r="T432" i="28"/>
  <c r="S426" i="28"/>
  <c r="S432" i="28" s="1"/>
  <c r="G166" i="24"/>
  <c r="H166" i="24"/>
  <c r="I166" i="24"/>
  <c r="J166" i="24"/>
  <c r="G167" i="24"/>
  <c r="H167" i="24"/>
  <c r="J167" i="24"/>
  <c r="G168" i="24"/>
  <c r="H168" i="24"/>
  <c r="J168" i="24"/>
  <c r="K166" i="24"/>
  <c r="K167" i="24"/>
  <c r="K168" i="24"/>
  <c r="F165" i="24"/>
  <c r="F164" i="24"/>
  <c r="F163" i="24"/>
  <c r="F162" i="24"/>
  <c r="F161" i="24"/>
  <c r="F160" i="24"/>
  <c r="K425" i="28" l="1"/>
  <c r="J425" i="28"/>
  <c r="I425" i="28"/>
  <c r="H425" i="28"/>
  <c r="G425" i="28"/>
  <c r="F424" i="28"/>
  <c r="F423" i="28"/>
  <c r="K421" i="28"/>
  <c r="J421" i="28"/>
  <c r="I421" i="28"/>
  <c r="H421" i="28"/>
  <c r="G421" i="28"/>
  <c r="F420" i="28"/>
  <c r="F419" i="28"/>
  <c r="F418" i="28"/>
  <c r="F417" i="28"/>
  <c r="F416" i="28"/>
  <c r="F414" i="28"/>
  <c r="F413" i="28"/>
  <c r="F412" i="28"/>
  <c r="F411" i="28"/>
  <c r="F409" i="28"/>
  <c r="F408" i="28"/>
  <c r="F407" i="28"/>
  <c r="F406" i="28"/>
  <c r="F405" i="28"/>
  <c r="F404" i="28"/>
  <c r="F402" i="28"/>
  <c r="F401" i="28"/>
  <c r="F399" i="28"/>
  <c r="K394" i="28"/>
  <c r="J394" i="28"/>
  <c r="I394" i="28"/>
  <c r="H394" i="28"/>
  <c r="G394" i="28"/>
  <c r="F391" i="28"/>
  <c r="K389" i="28"/>
  <c r="J389" i="28"/>
  <c r="I389" i="28"/>
  <c r="H389" i="28"/>
  <c r="G389" i="28"/>
  <c r="F388" i="28"/>
  <c r="F387" i="28"/>
  <c r="F386" i="28"/>
  <c r="F385" i="28"/>
  <c r="F384" i="28"/>
  <c r="F383" i="28"/>
  <c r="F382" i="28"/>
  <c r="F379" i="28"/>
  <c r="F378" i="28"/>
  <c r="F377" i="28"/>
  <c r="F376" i="28"/>
  <c r="F375" i="28"/>
  <c r="K373" i="28"/>
  <c r="J373" i="28"/>
  <c r="H373" i="28"/>
  <c r="G373" i="28"/>
  <c r="F372" i="28"/>
  <c r="F371" i="28"/>
  <c r="F370" i="28"/>
  <c r="F369" i="28"/>
  <c r="F368" i="28"/>
  <c r="F367" i="28"/>
  <c r="F366" i="28"/>
  <c r="F365" i="28"/>
  <c r="F364" i="28"/>
  <c r="F363" i="28"/>
  <c r="F362" i="28"/>
  <c r="F361" i="28"/>
  <c r="F360" i="28"/>
  <c r="F358" i="28"/>
  <c r="F357" i="28"/>
  <c r="F355" i="28"/>
  <c r="I353" i="28"/>
  <c r="F353" i="28" s="1"/>
  <c r="F352" i="28"/>
  <c r="F351" i="28"/>
  <c r="F349" i="28"/>
  <c r="F348" i="28"/>
  <c r="F347" i="28"/>
  <c r="F346" i="28"/>
  <c r="F345" i="28"/>
  <c r="F344" i="28"/>
  <c r="I343" i="28"/>
  <c r="F343" i="28" s="1"/>
  <c r="F341" i="28"/>
  <c r="F340" i="28"/>
  <c r="F339" i="28"/>
  <c r="F338" i="28"/>
  <c r="F336" i="28"/>
  <c r="F335" i="28"/>
  <c r="F334" i="28"/>
  <c r="F333" i="28"/>
  <c r="F332" i="28"/>
  <c r="F331" i="28"/>
  <c r="F329" i="28"/>
  <c r="F328" i="28"/>
  <c r="F327" i="28"/>
  <c r="F326" i="28"/>
  <c r="F323" i="28"/>
  <c r="F322" i="28"/>
  <c r="F321" i="28"/>
  <c r="F320" i="28"/>
  <c r="F318" i="28"/>
  <c r="F317" i="28"/>
  <c r="F316" i="28"/>
  <c r="F315" i="28"/>
  <c r="F314" i="28"/>
  <c r="F313" i="28"/>
  <c r="F312" i="28"/>
  <c r="F311" i="28"/>
  <c r="F310" i="28"/>
  <c r="F309" i="28"/>
  <c r="F306" i="28"/>
  <c r="F305" i="28"/>
  <c r="F304" i="28"/>
  <c r="F302" i="28"/>
  <c r="F301" i="28"/>
  <c r="F299" i="28"/>
  <c r="F298" i="28"/>
  <c r="F297" i="28"/>
  <c r="F296" i="28"/>
  <c r="F294" i="28"/>
  <c r="F292" i="28"/>
  <c r="F291" i="28"/>
  <c r="F290" i="28"/>
  <c r="F289" i="28"/>
  <c r="F288" i="28"/>
  <c r="F287" i="28"/>
  <c r="F286" i="28"/>
  <c r="K282" i="28"/>
  <c r="J282" i="28"/>
  <c r="I282" i="28"/>
  <c r="H282" i="28"/>
  <c r="G282" i="28"/>
  <c r="F281" i="28"/>
  <c r="F280" i="28"/>
  <c r="F279" i="28"/>
  <c r="F278" i="28"/>
  <c r="F277" i="28"/>
  <c r="F274" i="28"/>
  <c r="F273" i="28"/>
  <c r="F271" i="28"/>
  <c r="F270" i="28"/>
  <c r="F269" i="28"/>
  <c r="F268" i="28"/>
  <c r="F267" i="28"/>
  <c r="F266" i="28"/>
  <c r="F265" i="28"/>
  <c r="F264" i="28"/>
  <c r="F263" i="28"/>
  <c r="F262" i="28"/>
  <c r="K260" i="28"/>
  <c r="J260" i="28"/>
  <c r="I260" i="28"/>
  <c r="H260" i="28"/>
  <c r="G260" i="28"/>
  <c r="F259" i="28"/>
  <c r="F258" i="28"/>
  <c r="F257" i="28"/>
  <c r="F256" i="28"/>
  <c r="F255" i="28"/>
  <c r="K253" i="28"/>
  <c r="J253" i="28"/>
  <c r="I253" i="28"/>
  <c r="H253" i="28"/>
  <c r="G253" i="28"/>
  <c r="F252" i="28"/>
  <c r="F251" i="28"/>
  <c r="F250" i="28"/>
  <c r="F249" i="28"/>
  <c r="F248" i="28"/>
  <c r="F247" i="28"/>
  <c r="F246" i="28"/>
  <c r="F245" i="28"/>
  <c r="F244" i="28"/>
  <c r="F243" i="28"/>
  <c r="F242" i="28"/>
  <c r="F241" i="28"/>
  <c r="F240" i="28"/>
  <c r="F239" i="28"/>
  <c r="F238" i="28"/>
  <c r="F237" i="28"/>
  <c r="F236" i="28"/>
  <c r="F235" i="28"/>
  <c r="F234" i="28"/>
  <c r="F233" i="28"/>
  <c r="F232" i="28"/>
  <c r="F231" i="28"/>
  <c r="F230" i="28"/>
  <c r="F229" i="28"/>
  <c r="F228" i="28"/>
  <c r="F227" i="28"/>
  <c r="F226" i="28"/>
  <c r="F225" i="28"/>
  <c r="F223" i="28"/>
  <c r="F222" i="28"/>
  <c r="F221" i="28"/>
  <c r="F220" i="28"/>
  <c r="F219" i="28"/>
  <c r="F218" i="28"/>
  <c r="F217" i="28"/>
  <c r="F216" i="28"/>
  <c r="F215" i="28"/>
  <c r="F214" i="28"/>
  <c r="F213" i="28"/>
  <c r="F212" i="28"/>
  <c r="F211" i="28"/>
  <c r="F210" i="28"/>
  <c r="F209" i="28"/>
  <c r="F208" i="28"/>
  <c r="F207" i="28"/>
  <c r="F206" i="28"/>
  <c r="F205" i="28"/>
  <c r="F204" i="28"/>
  <c r="F203" i="28"/>
  <c r="F202" i="28"/>
  <c r="F201" i="28"/>
  <c r="F200" i="28"/>
  <c r="F199" i="28"/>
  <c r="F198" i="28"/>
  <c r="F197" i="28"/>
  <c r="F196" i="28"/>
  <c r="F195" i="28"/>
  <c r="F194" i="28"/>
  <c r="F193" i="28"/>
  <c r="F192" i="28"/>
  <c r="F191" i="28"/>
  <c r="F190" i="28"/>
  <c r="F189" i="28"/>
  <c r="F188" i="28"/>
  <c r="F187" i="28"/>
  <c r="F186" i="28"/>
  <c r="F185" i="28"/>
  <c r="F184" i="28"/>
  <c r="F183" i="28"/>
  <c r="F182" i="28"/>
  <c r="F181" i="28"/>
  <c r="F180" i="28"/>
  <c r="F179" i="28"/>
  <c r="F178" i="28"/>
  <c r="F177" i="28"/>
  <c r="F176" i="28"/>
  <c r="F175" i="28"/>
  <c r="F174" i="28"/>
  <c r="F173" i="28"/>
  <c r="F172" i="28"/>
  <c r="F171" i="28"/>
  <c r="F170" i="28"/>
  <c r="F169" i="28"/>
  <c r="F168" i="28"/>
  <c r="K166" i="28"/>
  <c r="J166" i="28"/>
  <c r="I166" i="28"/>
  <c r="H166" i="28"/>
  <c r="G166" i="28"/>
  <c r="F165" i="28"/>
  <c r="F164" i="28"/>
  <c r="F163" i="28"/>
  <c r="F162" i="28"/>
  <c r="F161" i="28"/>
  <c r="F160" i="28"/>
  <c r="F159" i="28"/>
  <c r="F158" i="28"/>
  <c r="F157" i="28"/>
  <c r="F156" i="28"/>
  <c r="F155" i="28"/>
  <c r="F154" i="28"/>
  <c r="F153" i="28"/>
  <c r="F152" i="28"/>
  <c r="F151" i="28"/>
  <c r="F150" i="28"/>
  <c r="F149" i="28"/>
  <c r="F148" i="28"/>
  <c r="F147" i="28"/>
  <c r="F146" i="28"/>
  <c r="F145" i="28"/>
  <c r="F144" i="28"/>
  <c r="F143" i="28"/>
  <c r="F142" i="28"/>
  <c r="F141" i="28"/>
  <c r="F140" i="28"/>
  <c r="F139" i="28"/>
  <c r="F138" i="28"/>
  <c r="F137" i="28"/>
  <c r="F136" i="28"/>
  <c r="F135" i="28"/>
  <c r="F134" i="28"/>
  <c r="F133" i="28"/>
  <c r="F132" i="28"/>
  <c r="F131" i="28"/>
  <c r="F130" i="28"/>
  <c r="K128" i="28"/>
  <c r="J128" i="28"/>
  <c r="I128" i="28"/>
  <c r="H128" i="28"/>
  <c r="G128" i="28"/>
  <c r="F127" i="28"/>
  <c r="F126" i="28"/>
  <c r="F125" i="28"/>
  <c r="F124" i="28"/>
  <c r="F123" i="28"/>
  <c r="F122" i="28"/>
  <c r="F121" i="28"/>
  <c r="F120" i="28"/>
  <c r="F119" i="28"/>
  <c r="F118" i="28"/>
  <c r="F117" i="28"/>
  <c r="F116" i="28"/>
  <c r="F115" i="28"/>
  <c r="F114" i="28"/>
  <c r="F113" i="28"/>
  <c r="F111" i="28"/>
  <c r="F110" i="28"/>
  <c r="F109" i="28"/>
  <c r="F108" i="28"/>
  <c r="F107" i="28"/>
  <c r="F106" i="28"/>
  <c r="F105" i="28"/>
  <c r="F104" i="28"/>
  <c r="F103" i="28"/>
  <c r="F102" i="28"/>
  <c r="F101" i="28"/>
  <c r="F100" i="28"/>
  <c r="F99" i="28"/>
  <c r="F98" i="28"/>
  <c r="F97" i="28"/>
  <c r="F96" i="28"/>
  <c r="K93" i="28"/>
  <c r="J93" i="28"/>
  <c r="I93" i="28"/>
  <c r="H93" i="28"/>
  <c r="G93" i="28"/>
  <c r="F92" i="28"/>
  <c r="F91" i="28"/>
  <c r="F90" i="28"/>
  <c r="F89" i="28"/>
  <c r="F88" i="28"/>
  <c r="F87" i="28"/>
  <c r="F85" i="28"/>
  <c r="F84" i="28"/>
  <c r="F83" i="28"/>
  <c r="F82" i="28"/>
  <c r="F81" i="28"/>
  <c r="F80" i="28"/>
  <c r="F79" i="28"/>
  <c r="F78" i="28"/>
  <c r="F77" i="28"/>
  <c r="F76" i="28"/>
  <c r="F75" i="28"/>
  <c r="F74" i="28"/>
  <c r="F73" i="28"/>
  <c r="F72" i="28"/>
  <c r="F71" i="28"/>
  <c r="F70" i="28"/>
  <c r="F68" i="28"/>
  <c r="F67" i="28"/>
  <c r="F65" i="28"/>
  <c r="F64" i="28"/>
  <c r="F63" i="28"/>
  <c r="F62" i="28"/>
  <c r="F61" i="28"/>
  <c r="F59" i="28"/>
  <c r="F58" i="28"/>
  <c r="F56" i="28"/>
  <c r="F55" i="28"/>
  <c r="F54" i="28"/>
  <c r="F53" i="28"/>
  <c r="F52" i="28"/>
  <c r="F51" i="28"/>
  <c r="F50" i="28"/>
  <c r="F48" i="28"/>
  <c r="F47" i="28"/>
  <c r="F46" i="28"/>
  <c r="F45" i="28"/>
  <c r="F44" i="28"/>
  <c r="F43" i="28"/>
  <c r="K40" i="28"/>
  <c r="J40" i="28"/>
  <c r="I40" i="28"/>
  <c r="H40" i="28"/>
  <c r="G40" i="28"/>
  <c r="F39" i="28"/>
  <c r="F38" i="28"/>
  <c r="F36" i="28"/>
  <c r="F35" i="28"/>
  <c r="F33" i="28"/>
  <c r="F31" i="28"/>
  <c r="F29" i="28"/>
  <c r="F25" i="28"/>
  <c r="F24" i="28"/>
  <c r="F22" i="28"/>
  <c r="F21" i="28"/>
  <c r="I97" i="26"/>
  <c r="I77" i="26"/>
  <c r="I21" i="26"/>
  <c r="I161" i="26" s="1"/>
  <c r="I20" i="26"/>
  <c r="F260" i="28" l="1"/>
  <c r="F282" i="28"/>
  <c r="F421" i="28"/>
  <c r="F394" i="28"/>
  <c r="F93" i="28"/>
  <c r="F253" i="28"/>
  <c r="F425" i="28"/>
  <c r="F166" i="28"/>
  <c r="F40" i="28"/>
  <c r="F128" i="28"/>
  <c r="K18" i="28"/>
  <c r="K426" i="28" s="1"/>
  <c r="K432" i="28" s="1"/>
  <c r="F389" i="28"/>
  <c r="I373" i="28"/>
  <c r="F373" i="28" s="1"/>
  <c r="P159" i="24"/>
  <c r="O159" i="24"/>
  <c r="N159" i="24"/>
  <c r="F159" i="24"/>
  <c r="P158" i="24"/>
  <c r="O158" i="24"/>
  <c r="N158" i="24"/>
  <c r="F158" i="24"/>
  <c r="P157" i="24"/>
  <c r="O157" i="24"/>
  <c r="N157" i="24"/>
  <c r="F157" i="24"/>
  <c r="P150" i="24"/>
  <c r="O150" i="24"/>
  <c r="N150" i="24"/>
  <c r="F150" i="24"/>
  <c r="P149" i="24"/>
  <c r="O149" i="24"/>
  <c r="N149" i="24"/>
  <c r="F149" i="24"/>
  <c r="P148" i="24"/>
  <c r="O148" i="24"/>
  <c r="N148" i="24"/>
  <c r="F148" i="24"/>
  <c r="P147" i="24"/>
  <c r="O147" i="24"/>
  <c r="N147" i="24"/>
  <c r="F147" i="24"/>
  <c r="P146" i="24"/>
  <c r="O146" i="24"/>
  <c r="N146" i="24"/>
  <c r="F146" i="24"/>
  <c r="P145" i="24"/>
  <c r="O145" i="24"/>
  <c r="N145" i="24"/>
  <c r="F145" i="24"/>
  <c r="G18" i="28" l="1"/>
  <c r="G426" i="28" s="1"/>
  <c r="J18" i="28"/>
  <c r="J426" i="28" s="1"/>
  <c r="J432" i="28" s="1"/>
  <c r="H18" i="28"/>
  <c r="H426" i="28" s="1"/>
  <c r="H432" i="28" s="1"/>
  <c r="F15" i="28"/>
  <c r="K567" i="27"/>
  <c r="J567" i="27"/>
  <c r="I567" i="27"/>
  <c r="H567" i="27"/>
  <c r="G567" i="27"/>
  <c r="F566" i="27"/>
  <c r="F565" i="27"/>
  <c r="K563" i="27"/>
  <c r="J563" i="27"/>
  <c r="I563" i="27"/>
  <c r="H563" i="27"/>
  <c r="G563" i="27"/>
  <c r="F562" i="27"/>
  <c r="F561" i="27"/>
  <c r="F560" i="27"/>
  <c r="F559" i="27"/>
  <c r="F558" i="27"/>
  <c r="F556" i="27"/>
  <c r="F555" i="27"/>
  <c r="F554" i="27"/>
  <c r="F553" i="27"/>
  <c r="F551" i="27"/>
  <c r="F550" i="27"/>
  <c r="F549" i="27"/>
  <c r="F548" i="27"/>
  <c r="F547" i="27"/>
  <c r="F546" i="27"/>
  <c r="F544" i="27"/>
  <c r="F543" i="27"/>
  <c r="F541" i="27"/>
  <c r="K536" i="27"/>
  <c r="J536" i="27"/>
  <c r="I536" i="27"/>
  <c r="H536" i="27"/>
  <c r="G536" i="27"/>
  <c r="F533" i="27"/>
  <c r="K531" i="27"/>
  <c r="J531" i="27"/>
  <c r="I531" i="27"/>
  <c r="H531" i="27"/>
  <c r="G531" i="27"/>
  <c r="F530" i="27"/>
  <c r="F529" i="27"/>
  <c r="F528" i="27"/>
  <c r="F527" i="27"/>
  <c r="F526" i="27"/>
  <c r="F525" i="27"/>
  <c r="F524" i="27"/>
  <c r="F521" i="27"/>
  <c r="F520" i="27"/>
  <c r="F519" i="27"/>
  <c r="F518" i="27"/>
  <c r="F517" i="27"/>
  <c r="K515" i="27"/>
  <c r="J515" i="27"/>
  <c r="H515" i="27"/>
  <c r="G515" i="27"/>
  <c r="F514" i="27"/>
  <c r="F513" i="27"/>
  <c r="F512" i="27"/>
  <c r="F511" i="27"/>
  <c r="F510" i="27"/>
  <c r="F509" i="27"/>
  <c r="F508" i="27"/>
  <c r="F507" i="27"/>
  <c r="F506" i="27"/>
  <c r="F505" i="27"/>
  <c r="F504" i="27"/>
  <c r="F503" i="27"/>
  <c r="F502" i="27"/>
  <c r="F500" i="27"/>
  <c r="F499" i="27"/>
  <c r="F497" i="27"/>
  <c r="I495" i="27"/>
  <c r="F495" i="27" s="1"/>
  <c r="F494" i="27"/>
  <c r="F493" i="27"/>
  <c r="F491" i="27"/>
  <c r="F490" i="27"/>
  <c r="F489" i="27"/>
  <c r="F488" i="27"/>
  <c r="F487" i="27"/>
  <c r="F486" i="27"/>
  <c r="I485" i="27"/>
  <c r="F485" i="27" s="1"/>
  <c r="F483" i="27"/>
  <c r="F482" i="27"/>
  <c r="F481" i="27"/>
  <c r="F480" i="27"/>
  <c r="F478" i="27"/>
  <c r="F477" i="27"/>
  <c r="F476" i="27"/>
  <c r="F475" i="27"/>
  <c r="F474" i="27"/>
  <c r="F473" i="27"/>
  <c r="F471" i="27"/>
  <c r="F470" i="27"/>
  <c r="F469" i="27"/>
  <c r="F468" i="27"/>
  <c r="F465" i="27"/>
  <c r="F464" i="27"/>
  <c r="F463" i="27"/>
  <c r="F462" i="27"/>
  <c r="F460" i="27"/>
  <c r="F459" i="27"/>
  <c r="F458" i="27"/>
  <c r="F457" i="27"/>
  <c r="F456" i="27"/>
  <c r="F455" i="27"/>
  <c r="F454" i="27"/>
  <c r="F453" i="27"/>
  <c r="F452" i="27"/>
  <c r="F451" i="27"/>
  <c r="F448" i="27"/>
  <c r="F447" i="27"/>
  <c r="F446" i="27"/>
  <c r="F444" i="27"/>
  <c r="F443" i="27"/>
  <c r="F441" i="27"/>
  <c r="F440" i="27"/>
  <c r="F439" i="27"/>
  <c r="F438" i="27"/>
  <c r="F436" i="27"/>
  <c r="F434" i="27"/>
  <c r="F433" i="27"/>
  <c r="F432" i="27"/>
  <c r="F431" i="27"/>
  <c r="F430" i="27"/>
  <c r="F429" i="27"/>
  <c r="F428" i="27"/>
  <c r="K424" i="27"/>
  <c r="J424" i="27"/>
  <c r="I424" i="27"/>
  <c r="H424" i="27"/>
  <c r="G424" i="27"/>
  <c r="F423" i="27"/>
  <c r="F422" i="27"/>
  <c r="F421" i="27"/>
  <c r="F420" i="27"/>
  <c r="F419" i="27"/>
  <c r="F416" i="27"/>
  <c r="F415" i="27"/>
  <c r="F413" i="27"/>
  <c r="F412" i="27"/>
  <c r="F411" i="27"/>
  <c r="F410" i="27"/>
  <c r="F409" i="27"/>
  <c r="F408" i="27"/>
  <c r="F407" i="27"/>
  <c r="F406" i="27"/>
  <c r="F405" i="27"/>
  <c r="F404" i="27"/>
  <c r="K402" i="27"/>
  <c r="J402" i="27"/>
  <c r="I402" i="27"/>
  <c r="H402" i="27"/>
  <c r="G402" i="27"/>
  <c r="F401" i="27"/>
  <c r="F400" i="27"/>
  <c r="F399" i="27"/>
  <c r="F398" i="27"/>
  <c r="F397" i="27"/>
  <c r="K395" i="27"/>
  <c r="J395" i="27"/>
  <c r="I395" i="27"/>
  <c r="H395" i="27"/>
  <c r="G395" i="27"/>
  <c r="F394" i="27"/>
  <c r="F393" i="27"/>
  <c r="F392" i="27"/>
  <c r="F391" i="27"/>
  <c r="F390" i="27"/>
  <c r="F389" i="27"/>
  <c r="F388" i="27"/>
  <c r="F387" i="27"/>
  <c r="F386" i="27"/>
  <c r="F385" i="27"/>
  <c r="F384" i="27"/>
  <c r="F383" i="27"/>
  <c r="F382" i="27"/>
  <c r="F381" i="27"/>
  <c r="F380" i="27"/>
  <c r="F379" i="27"/>
  <c r="F378" i="27"/>
  <c r="F377" i="27"/>
  <c r="F376" i="27"/>
  <c r="F375" i="27"/>
  <c r="F374" i="27"/>
  <c r="F373" i="27"/>
  <c r="F372" i="27"/>
  <c r="F371" i="27"/>
  <c r="F370" i="27"/>
  <c r="F369" i="27"/>
  <c r="F368" i="27"/>
  <c r="F367" i="27"/>
  <c r="F365" i="27"/>
  <c r="F364" i="27"/>
  <c r="F363" i="27"/>
  <c r="F362" i="27"/>
  <c r="F361" i="27"/>
  <c r="F360" i="27"/>
  <c r="F359" i="27"/>
  <c r="F358" i="27"/>
  <c r="F357" i="27"/>
  <c r="F356" i="27"/>
  <c r="F355" i="27"/>
  <c r="F354" i="27"/>
  <c r="F353" i="27"/>
  <c r="F352" i="27"/>
  <c r="F351" i="27"/>
  <c r="F350" i="27"/>
  <c r="F349" i="27"/>
  <c r="F348" i="27"/>
  <c r="F347" i="27"/>
  <c r="F346" i="27"/>
  <c r="F345" i="27"/>
  <c r="F344" i="27"/>
  <c r="F343" i="27"/>
  <c r="F342" i="27"/>
  <c r="F341" i="27"/>
  <c r="F340" i="27"/>
  <c r="F339" i="27"/>
  <c r="F338" i="27"/>
  <c r="F337" i="27"/>
  <c r="F336" i="27"/>
  <c r="F335" i="27"/>
  <c r="F334" i="27"/>
  <c r="F333" i="27"/>
  <c r="F332" i="27"/>
  <c r="F331" i="27"/>
  <c r="F330" i="27"/>
  <c r="F329" i="27"/>
  <c r="F328" i="27"/>
  <c r="F327" i="27"/>
  <c r="F326" i="27"/>
  <c r="F325" i="27"/>
  <c r="F324" i="27"/>
  <c r="F323" i="27"/>
  <c r="F322" i="27"/>
  <c r="F321" i="27"/>
  <c r="F320" i="27"/>
  <c r="F319" i="27"/>
  <c r="F318" i="27"/>
  <c r="F317" i="27"/>
  <c r="F316" i="27"/>
  <c r="F315" i="27"/>
  <c r="F314" i="27"/>
  <c r="F313" i="27"/>
  <c r="F312" i="27"/>
  <c r="F311" i="27"/>
  <c r="F310" i="27"/>
  <c r="K308" i="27"/>
  <c r="J308" i="27"/>
  <c r="I308" i="27"/>
  <c r="H308" i="27"/>
  <c r="G308" i="27"/>
  <c r="F307" i="27"/>
  <c r="F306" i="27"/>
  <c r="F305" i="27"/>
  <c r="F304" i="27"/>
  <c r="F303" i="27"/>
  <c r="F302" i="27"/>
  <c r="F301" i="27"/>
  <c r="F300" i="27"/>
  <c r="F299" i="27"/>
  <c r="F298" i="27"/>
  <c r="F297" i="27"/>
  <c r="F296" i="27"/>
  <c r="F295" i="27"/>
  <c r="F294" i="27"/>
  <c r="F293" i="27"/>
  <c r="F292" i="27"/>
  <c r="F291" i="27"/>
  <c r="F290" i="27"/>
  <c r="F289" i="27"/>
  <c r="F288" i="27"/>
  <c r="F287" i="27"/>
  <c r="F286" i="27"/>
  <c r="F285" i="27"/>
  <c r="F284" i="27"/>
  <c r="F283" i="27"/>
  <c r="F282" i="27"/>
  <c r="F281" i="27"/>
  <c r="F280" i="27"/>
  <c r="F279" i="27"/>
  <c r="F278" i="27"/>
  <c r="N277" i="27"/>
  <c r="F277" i="27"/>
  <c r="N276" i="27"/>
  <c r="F276" i="27"/>
  <c r="F275" i="27"/>
  <c r="F274" i="27"/>
  <c r="F273" i="27"/>
  <c r="F272" i="27"/>
  <c r="K270" i="27"/>
  <c r="J270" i="27"/>
  <c r="I270" i="27"/>
  <c r="H270" i="27"/>
  <c r="G270" i="27"/>
  <c r="F269" i="27"/>
  <c r="F268" i="27"/>
  <c r="F267" i="27"/>
  <c r="F266" i="27"/>
  <c r="F265" i="27"/>
  <c r="F264" i="27"/>
  <c r="F263" i="27"/>
  <c r="F262" i="27"/>
  <c r="F261" i="27"/>
  <c r="F260" i="27"/>
  <c r="F259" i="27"/>
  <c r="F258" i="27"/>
  <c r="F257" i="27"/>
  <c r="F256" i="27"/>
  <c r="F255" i="27"/>
  <c r="F253" i="27"/>
  <c r="F252" i="27"/>
  <c r="F251" i="27"/>
  <c r="F250" i="27"/>
  <c r="F249" i="27"/>
  <c r="F248" i="27"/>
  <c r="F247" i="27"/>
  <c r="F246" i="27"/>
  <c r="F245" i="27"/>
  <c r="F244" i="27"/>
  <c r="F243" i="27"/>
  <c r="F242" i="27"/>
  <c r="F241" i="27"/>
  <c r="F240" i="27"/>
  <c r="F239" i="27"/>
  <c r="F238" i="27"/>
  <c r="K235" i="27"/>
  <c r="J235" i="27"/>
  <c r="I235" i="27"/>
  <c r="H235" i="27"/>
  <c r="G235" i="27"/>
  <c r="F234" i="27"/>
  <c r="F233" i="27"/>
  <c r="F232" i="27"/>
  <c r="F231" i="27"/>
  <c r="F230" i="27"/>
  <c r="F229" i="27"/>
  <c r="F227" i="27"/>
  <c r="F226" i="27"/>
  <c r="F225" i="27"/>
  <c r="F224" i="27"/>
  <c r="F223" i="27"/>
  <c r="F222" i="27"/>
  <c r="F221" i="27"/>
  <c r="F220" i="27"/>
  <c r="F219" i="27"/>
  <c r="F218" i="27"/>
  <c r="F217" i="27"/>
  <c r="F216" i="27"/>
  <c r="F215" i="27"/>
  <c r="F214" i="27"/>
  <c r="F213" i="27"/>
  <c r="F212" i="27"/>
  <c r="F210" i="27"/>
  <c r="F209" i="27"/>
  <c r="F207" i="27"/>
  <c r="F206" i="27"/>
  <c r="F205" i="27"/>
  <c r="F204" i="27"/>
  <c r="F203" i="27"/>
  <c r="F201" i="27"/>
  <c r="F200" i="27"/>
  <c r="F198" i="27"/>
  <c r="F197" i="27"/>
  <c r="F196" i="27"/>
  <c r="F195" i="27"/>
  <c r="F194" i="27"/>
  <c r="F193" i="27"/>
  <c r="F192" i="27"/>
  <c r="F190" i="27"/>
  <c r="F189" i="27"/>
  <c r="F188" i="27"/>
  <c r="F187" i="27"/>
  <c r="F186" i="27"/>
  <c r="F185" i="27"/>
  <c r="K182" i="27"/>
  <c r="J182" i="27"/>
  <c r="I182" i="27"/>
  <c r="H182" i="27"/>
  <c r="G182" i="27"/>
  <c r="F181" i="27"/>
  <c r="F180" i="27"/>
  <c r="F178" i="27"/>
  <c r="F177" i="27"/>
  <c r="F175" i="27"/>
  <c r="F173" i="27"/>
  <c r="F171" i="27"/>
  <c r="F167" i="27"/>
  <c r="F166" i="27"/>
  <c r="F164" i="27"/>
  <c r="F163" i="27"/>
  <c r="K159" i="27"/>
  <c r="J159" i="27"/>
  <c r="I159" i="27"/>
  <c r="H159" i="27"/>
  <c r="G159" i="27"/>
  <c r="K158" i="27"/>
  <c r="J158" i="27"/>
  <c r="I158" i="27"/>
  <c r="H158" i="27"/>
  <c r="G158" i="27"/>
  <c r="K157" i="27"/>
  <c r="J157" i="27"/>
  <c r="I157" i="27"/>
  <c r="H157" i="27"/>
  <c r="G157" i="27"/>
  <c r="F156" i="27"/>
  <c r="F155" i="27"/>
  <c r="F154" i="27"/>
  <c r="F153" i="27"/>
  <c r="F152" i="27"/>
  <c r="F151" i="27"/>
  <c r="F150" i="27"/>
  <c r="F149" i="27"/>
  <c r="F148" i="27"/>
  <c r="F147" i="27"/>
  <c r="F146" i="27"/>
  <c r="F145" i="27"/>
  <c r="F144" i="27"/>
  <c r="F143" i="27"/>
  <c r="F142" i="27"/>
  <c r="F141" i="27"/>
  <c r="F140" i="27"/>
  <c r="F139" i="27"/>
  <c r="F138" i="27"/>
  <c r="F137" i="27"/>
  <c r="F136" i="27"/>
  <c r="F134" i="27"/>
  <c r="F133" i="27"/>
  <c r="F132" i="27"/>
  <c r="F131" i="27"/>
  <c r="F130" i="27"/>
  <c r="F129" i="27"/>
  <c r="F128" i="27"/>
  <c r="F127" i="27"/>
  <c r="F126" i="27"/>
  <c r="F125" i="27"/>
  <c r="F124" i="27"/>
  <c r="F123" i="27"/>
  <c r="F122" i="27"/>
  <c r="F121" i="27"/>
  <c r="F120" i="27"/>
  <c r="F118" i="27"/>
  <c r="F117" i="27"/>
  <c r="F116" i="27"/>
  <c r="F115" i="27"/>
  <c r="F114" i="27"/>
  <c r="F113" i="27"/>
  <c r="F112" i="27"/>
  <c r="F111" i="27"/>
  <c r="F110" i="27"/>
  <c r="F108" i="27"/>
  <c r="F107" i="27"/>
  <c r="F106" i="27"/>
  <c r="F105" i="27"/>
  <c r="F104" i="27"/>
  <c r="F103" i="27"/>
  <c r="F102" i="27"/>
  <c r="F101" i="27"/>
  <c r="F100" i="27"/>
  <c r="F99" i="27"/>
  <c r="F98" i="27"/>
  <c r="F97" i="27"/>
  <c r="F96" i="27"/>
  <c r="F95" i="27"/>
  <c r="F94" i="27"/>
  <c r="F93" i="27"/>
  <c r="F92" i="27"/>
  <c r="F91" i="27"/>
  <c r="F89" i="27"/>
  <c r="F88" i="27"/>
  <c r="F87" i="27"/>
  <c r="F86" i="27"/>
  <c r="F85" i="27"/>
  <c r="F84" i="27"/>
  <c r="F82" i="27"/>
  <c r="F81" i="27"/>
  <c r="F80" i="27"/>
  <c r="F79" i="27"/>
  <c r="F78" i="27"/>
  <c r="F77" i="27"/>
  <c r="F75" i="27"/>
  <c r="F74" i="27"/>
  <c r="F73" i="27"/>
  <c r="F72" i="27"/>
  <c r="F71" i="27"/>
  <c r="F70" i="27"/>
  <c r="F69" i="27"/>
  <c r="F68" i="27"/>
  <c r="F67" i="27"/>
  <c r="F65" i="27"/>
  <c r="F64" i="27"/>
  <c r="F63" i="27"/>
  <c r="F62" i="27"/>
  <c r="F61" i="27"/>
  <c r="F60" i="27"/>
  <c r="F58" i="27"/>
  <c r="F57" i="27"/>
  <c r="F56" i="27"/>
  <c r="F55" i="27"/>
  <c r="F54" i="27"/>
  <c r="F53" i="27"/>
  <c r="F52" i="27"/>
  <c r="F51" i="27"/>
  <c r="F50" i="27"/>
  <c r="F48" i="27"/>
  <c r="F47" i="27"/>
  <c r="F46" i="27"/>
  <c r="F45" i="27"/>
  <c r="F44" i="27"/>
  <c r="F43" i="27"/>
  <c r="F42" i="27"/>
  <c r="F41" i="27"/>
  <c r="F40" i="27"/>
  <c r="F39" i="27"/>
  <c r="F38" i="27"/>
  <c r="F37" i="27"/>
  <c r="F36" i="27"/>
  <c r="F35" i="27"/>
  <c r="F34" i="27"/>
  <c r="F32" i="27"/>
  <c r="F31" i="27"/>
  <c r="F30" i="27"/>
  <c r="F29" i="27"/>
  <c r="F28" i="27"/>
  <c r="F27" i="27"/>
  <c r="F25" i="27"/>
  <c r="F24" i="27"/>
  <c r="F23" i="27"/>
  <c r="F22" i="27"/>
  <c r="F21" i="27"/>
  <c r="F20" i="27"/>
  <c r="F19" i="27"/>
  <c r="F18" i="27"/>
  <c r="F17" i="27"/>
  <c r="F16" i="27"/>
  <c r="F15" i="27"/>
  <c r="F14" i="27"/>
  <c r="F13" i="27"/>
  <c r="F12" i="27"/>
  <c r="F11" i="27"/>
  <c r="G432" i="28" l="1"/>
  <c r="G160" i="27"/>
  <c r="K160" i="27"/>
  <c r="K568" i="27" s="1"/>
  <c r="K574" i="27" s="1"/>
  <c r="F158" i="27"/>
  <c r="F159" i="27"/>
  <c r="H160" i="27"/>
  <c r="H568" i="27" s="1"/>
  <c r="H574" i="27" s="1"/>
  <c r="F182" i="27"/>
  <c r="F308" i="27"/>
  <c r="F395" i="27"/>
  <c r="F536" i="27"/>
  <c r="J160" i="27"/>
  <c r="J568" i="27" s="1"/>
  <c r="J574" i="27" s="1"/>
  <c r="F235" i="27"/>
  <c r="F270" i="27"/>
  <c r="F531" i="27"/>
  <c r="F567" i="27"/>
  <c r="F402" i="27"/>
  <c r="F424" i="27"/>
  <c r="F563" i="27"/>
  <c r="I160" i="27"/>
  <c r="G568" i="27"/>
  <c r="F157" i="27"/>
  <c r="I515" i="27"/>
  <c r="F515" i="27" s="1"/>
  <c r="F160" i="27" l="1"/>
  <c r="I568" i="27"/>
  <c r="I574" i="27" s="1"/>
  <c r="G574" i="27"/>
  <c r="F568" i="27" l="1"/>
  <c r="F574" i="27" s="1"/>
  <c r="K570" i="26"/>
  <c r="J570" i="26"/>
  <c r="I570" i="26"/>
  <c r="H570" i="26"/>
  <c r="G570" i="26"/>
  <c r="F569" i="26"/>
  <c r="F568" i="26"/>
  <c r="K566" i="26"/>
  <c r="J566" i="26"/>
  <c r="I566" i="26"/>
  <c r="H566" i="26"/>
  <c r="G566" i="26"/>
  <c r="F565" i="26"/>
  <c r="F564" i="26"/>
  <c r="F563" i="26"/>
  <c r="F562" i="26"/>
  <c r="F561" i="26"/>
  <c r="F559" i="26"/>
  <c r="F558" i="26"/>
  <c r="F557" i="26"/>
  <c r="F556" i="26"/>
  <c r="F554" i="26"/>
  <c r="F553" i="26"/>
  <c r="F552" i="26"/>
  <c r="F551" i="26"/>
  <c r="F550" i="26"/>
  <c r="F549" i="26"/>
  <c r="F547" i="26"/>
  <c r="F546" i="26"/>
  <c r="F544" i="26"/>
  <c r="K539" i="26"/>
  <c r="J539" i="26"/>
  <c r="I539" i="26"/>
  <c r="H539" i="26"/>
  <c r="G539" i="26"/>
  <c r="F536" i="26"/>
  <c r="K534" i="26"/>
  <c r="J534" i="26"/>
  <c r="I534" i="26"/>
  <c r="H534" i="26"/>
  <c r="G534" i="26"/>
  <c r="F533" i="26"/>
  <c r="F532" i="26"/>
  <c r="F531" i="26"/>
  <c r="F530" i="26"/>
  <c r="F529" i="26"/>
  <c r="F528" i="26"/>
  <c r="F527" i="26"/>
  <c r="F524" i="26"/>
  <c r="F523" i="26"/>
  <c r="F522" i="26"/>
  <c r="F521" i="26"/>
  <c r="F520" i="26"/>
  <c r="K518" i="26"/>
  <c r="J518" i="26"/>
  <c r="H518" i="26"/>
  <c r="G518" i="26"/>
  <c r="F517" i="26"/>
  <c r="F516" i="26"/>
  <c r="F515" i="26"/>
  <c r="F514" i="26"/>
  <c r="F513" i="26"/>
  <c r="F512" i="26"/>
  <c r="F511" i="26"/>
  <c r="F510" i="26"/>
  <c r="F509" i="26"/>
  <c r="F508" i="26"/>
  <c r="F507" i="26"/>
  <c r="F506" i="26"/>
  <c r="F505" i="26"/>
  <c r="F503" i="26"/>
  <c r="F502" i="26"/>
  <c r="F500" i="26"/>
  <c r="I498" i="26"/>
  <c r="F498" i="26" s="1"/>
  <c r="F497" i="26"/>
  <c r="F496" i="26"/>
  <c r="F494" i="26"/>
  <c r="F493" i="26"/>
  <c r="F492" i="26"/>
  <c r="F491" i="26"/>
  <c r="F490" i="26"/>
  <c r="F489" i="26"/>
  <c r="I488" i="26"/>
  <c r="F488" i="26" s="1"/>
  <c r="F486" i="26"/>
  <c r="F485" i="26"/>
  <c r="F484" i="26"/>
  <c r="F483" i="26"/>
  <c r="F481" i="26"/>
  <c r="F480" i="26"/>
  <c r="F479" i="26"/>
  <c r="F478" i="26"/>
  <c r="F477" i="26"/>
  <c r="F476" i="26"/>
  <c r="F474" i="26"/>
  <c r="F473" i="26"/>
  <c r="F472" i="26"/>
  <c r="F471" i="26"/>
  <c r="F468" i="26"/>
  <c r="F467" i="26"/>
  <c r="F466" i="26"/>
  <c r="F465" i="26"/>
  <c r="F463" i="26"/>
  <c r="F462" i="26"/>
  <c r="F461" i="26"/>
  <c r="F460" i="26"/>
  <c r="F459" i="26"/>
  <c r="F458" i="26"/>
  <c r="F457" i="26"/>
  <c r="F456" i="26"/>
  <c r="F455" i="26"/>
  <c r="F454" i="26"/>
  <c r="F451" i="26"/>
  <c r="F450" i="26"/>
  <c r="F449" i="26"/>
  <c r="F447" i="26"/>
  <c r="F446" i="26"/>
  <c r="F444" i="26"/>
  <c r="F443" i="26"/>
  <c r="F442" i="26"/>
  <c r="F441" i="26"/>
  <c r="F439" i="26"/>
  <c r="F437" i="26"/>
  <c r="F436" i="26"/>
  <c r="F435" i="26"/>
  <c r="F434" i="26"/>
  <c r="F433" i="26"/>
  <c r="F432" i="26"/>
  <c r="F431" i="26"/>
  <c r="K427" i="26"/>
  <c r="J427" i="26"/>
  <c r="I427" i="26"/>
  <c r="H427" i="26"/>
  <c r="G427" i="26"/>
  <c r="F426" i="26"/>
  <c r="F425" i="26"/>
  <c r="F424" i="26"/>
  <c r="F423" i="26"/>
  <c r="F422" i="26"/>
  <c r="F419" i="26"/>
  <c r="F418" i="26"/>
  <c r="F416" i="26"/>
  <c r="F415" i="26"/>
  <c r="F414" i="26"/>
  <c r="F413" i="26"/>
  <c r="F412" i="26"/>
  <c r="F411" i="26"/>
  <c r="F410" i="26"/>
  <c r="F409" i="26"/>
  <c r="F408" i="26"/>
  <c r="F407" i="26"/>
  <c r="K405" i="26"/>
  <c r="J405" i="26"/>
  <c r="I405" i="26"/>
  <c r="H405" i="26"/>
  <c r="G405" i="26"/>
  <c r="F404" i="26"/>
  <c r="F403" i="26"/>
  <c r="F402" i="26"/>
  <c r="F401" i="26"/>
  <c r="F400" i="26"/>
  <c r="K398" i="26"/>
  <c r="J398" i="26"/>
  <c r="I398" i="26"/>
  <c r="H398" i="26"/>
  <c r="G398" i="26"/>
  <c r="F397" i="26"/>
  <c r="F396" i="26"/>
  <c r="F395" i="26"/>
  <c r="F394" i="26"/>
  <c r="F393" i="26"/>
  <c r="F392" i="26"/>
  <c r="F391" i="26"/>
  <c r="F390" i="26"/>
  <c r="F389" i="26"/>
  <c r="F388" i="26"/>
  <c r="F387" i="26"/>
  <c r="F386" i="26"/>
  <c r="F385" i="26"/>
  <c r="F384" i="26"/>
  <c r="F383" i="26"/>
  <c r="F382" i="26"/>
  <c r="F381" i="26"/>
  <c r="F380" i="26"/>
  <c r="F379" i="26"/>
  <c r="F378" i="26"/>
  <c r="F377" i="26"/>
  <c r="F376" i="26"/>
  <c r="F375" i="26"/>
  <c r="F374" i="26"/>
  <c r="F373" i="26"/>
  <c r="F372" i="26"/>
  <c r="F371" i="26"/>
  <c r="F370" i="26"/>
  <c r="F368" i="26"/>
  <c r="F367" i="26"/>
  <c r="F366" i="26"/>
  <c r="F365" i="26"/>
  <c r="F364" i="26"/>
  <c r="F363" i="26"/>
  <c r="F362" i="26"/>
  <c r="F361" i="26"/>
  <c r="F360" i="26"/>
  <c r="F359" i="26"/>
  <c r="F358" i="26"/>
  <c r="F357" i="26"/>
  <c r="F356" i="26"/>
  <c r="F355" i="26"/>
  <c r="F354" i="26"/>
  <c r="F353" i="26"/>
  <c r="F352" i="26"/>
  <c r="F351" i="26"/>
  <c r="F350" i="26"/>
  <c r="F349" i="26"/>
  <c r="F348" i="26"/>
  <c r="F347" i="26"/>
  <c r="F346" i="26"/>
  <c r="F345" i="26"/>
  <c r="F344" i="26"/>
  <c r="F343" i="26"/>
  <c r="F342" i="26"/>
  <c r="F341" i="26"/>
  <c r="F340" i="26"/>
  <c r="F339" i="26"/>
  <c r="F338" i="26"/>
  <c r="F337" i="26"/>
  <c r="F336" i="26"/>
  <c r="F335" i="26"/>
  <c r="F334" i="26"/>
  <c r="F333" i="26"/>
  <c r="F332" i="26"/>
  <c r="F331" i="26"/>
  <c r="F330" i="26"/>
  <c r="F329" i="26"/>
  <c r="F328" i="26"/>
  <c r="F327" i="26"/>
  <c r="F326" i="26"/>
  <c r="F325" i="26"/>
  <c r="F324" i="26"/>
  <c r="F323" i="26"/>
  <c r="F322" i="26"/>
  <c r="F321" i="26"/>
  <c r="F320" i="26"/>
  <c r="F319" i="26"/>
  <c r="F318" i="26"/>
  <c r="F317" i="26"/>
  <c r="F316" i="26"/>
  <c r="F315" i="26"/>
  <c r="F314" i="26"/>
  <c r="F313" i="26"/>
  <c r="K311" i="26"/>
  <c r="J311" i="26"/>
  <c r="I311" i="26"/>
  <c r="H311" i="26"/>
  <c r="G311" i="26"/>
  <c r="F310" i="26"/>
  <c r="F309" i="26"/>
  <c r="F308" i="26"/>
  <c r="F307" i="26"/>
  <c r="F306" i="26"/>
  <c r="F305" i="26"/>
  <c r="F304" i="26"/>
  <c r="F303" i="26"/>
  <c r="F302" i="26"/>
  <c r="F301" i="26"/>
  <c r="F300" i="26"/>
  <c r="F299" i="26"/>
  <c r="F298" i="26"/>
  <c r="F297" i="26"/>
  <c r="F296" i="26"/>
  <c r="F295" i="26"/>
  <c r="F294" i="26"/>
  <c r="F293" i="26"/>
  <c r="F292" i="26"/>
  <c r="F291" i="26"/>
  <c r="F290" i="26"/>
  <c r="F289" i="26"/>
  <c r="F288" i="26"/>
  <c r="F287" i="26"/>
  <c r="F286" i="26"/>
  <c r="F285" i="26"/>
  <c r="F284" i="26"/>
  <c r="F283" i="26"/>
  <c r="F282" i="26"/>
  <c r="F281" i="26"/>
  <c r="N280" i="26"/>
  <c r="F280" i="26"/>
  <c r="N279" i="26"/>
  <c r="F279" i="26"/>
  <c r="F278" i="26"/>
  <c r="F277" i="26"/>
  <c r="F276" i="26"/>
  <c r="F275" i="26"/>
  <c r="K273" i="26"/>
  <c r="J273" i="26"/>
  <c r="I273" i="26"/>
  <c r="H273" i="26"/>
  <c r="G273" i="26"/>
  <c r="F272" i="26"/>
  <c r="F271" i="26"/>
  <c r="F270" i="26"/>
  <c r="F269" i="26"/>
  <c r="F268" i="26"/>
  <c r="F267" i="26"/>
  <c r="F266" i="26"/>
  <c r="F265" i="26"/>
  <c r="F264" i="26"/>
  <c r="F263" i="26"/>
  <c r="F262" i="26"/>
  <c r="F261" i="26"/>
  <c r="F260" i="26"/>
  <c r="F259" i="26"/>
  <c r="F258" i="26"/>
  <c r="F256" i="26"/>
  <c r="F255" i="26"/>
  <c r="F254" i="26"/>
  <c r="F253" i="26"/>
  <c r="F252" i="26"/>
  <c r="F251" i="26"/>
  <c r="F250" i="26"/>
  <c r="F249" i="26"/>
  <c r="F248" i="26"/>
  <c r="F247" i="26"/>
  <c r="F246" i="26"/>
  <c r="F245" i="26"/>
  <c r="F244" i="26"/>
  <c r="F243" i="26"/>
  <c r="F242" i="26"/>
  <c r="F241" i="26"/>
  <c r="K238" i="26"/>
  <c r="J238" i="26"/>
  <c r="I238" i="26"/>
  <c r="H238" i="26"/>
  <c r="G238" i="26"/>
  <c r="F237" i="26"/>
  <c r="F236" i="26"/>
  <c r="F235" i="26"/>
  <c r="F234" i="26"/>
  <c r="F233" i="26"/>
  <c r="F232" i="26"/>
  <c r="F230" i="26"/>
  <c r="F229" i="26"/>
  <c r="F228" i="26"/>
  <c r="F227" i="26"/>
  <c r="F226" i="26"/>
  <c r="F225" i="26"/>
  <c r="F224" i="26"/>
  <c r="F223" i="26"/>
  <c r="F222" i="26"/>
  <c r="F221" i="26"/>
  <c r="F220" i="26"/>
  <c r="F219" i="26"/>
  <c r="F218" i="26"/>
  <c r="F217" i="26"/>
  <c r="F216" i="26"/>
  <c r="F215" i="26"/>
  <c r="F213" i="26"/>
  <c r="F212" i="26"/>
  <c r="F210" i="26"/>
  <c r="F209" i="26"/>
  <c r="F208" i="26"/>
  <c r="F207" i="26"/>
  <c r="F206" i="26"/>
  <c r="F204" i="26"/>
  <c r="F203" i="26"/>
  <c r="F201" i="26"/>
  <c r="F200" i="26"/>
  <c r="F199" i="26"/>
  <c r="F198" i="26"/>
  <c r="F197" i="26"/>
  <c r="F196" i="26"/>
  <c r="F195" i="26"/>
  <c r="F193" i="26"/>
  <c r="F192" i="26"/>
  <c r="F191" i="26"/>
  <c r="F190" i="26"/>
  <c r="F189" i="26"/>
  <c r="F188" i="26"/>
  <c r="K185" i="26"/>
  <c r="J185" i="26"/>
  <c r="I185" i="26"/>
  <c r="H185" i="26"/>
  <c r="G185" i="26"/>
  <c r="F184" i="26"/>
  <c r="F183" i="26"/>
  <c r="F181" i="26"/>
  <c r="F180" i="26"/>
  <c r="F178" i="26"/>
  <c r="F176" i="26"/>
  <c r="F174" i="26"/>
  <c r="F170" i="26"/>
  <c r="F169" i="26"/>
  <c r="F167" i="26"/>
  <c r="F166" i="26"/>
  <c r="K162" i="26"/>
  <c r="J162" i="26"/>
  <c r="I162" i="26"/>
  <c r="H162" i="26"/>
  <c r="G162" i="26"/>
  <c r="K161" i="26"/>
  <c r="J161" i="26"/>
  <c r="H161" i="26"/>
  <c r="G161" i="26"/>
  <c r="K160" i="26"/>
  <c r="J160" i="26"/>
  <c r="I160" i="26"/>
  <c r="H160" i="26"/>
  <c r="G160" i="26"/>
  <c r="F159" i="26"/>
  <c r="F158" i="26"/>
  <c r="F157" i="26"/>
  <c r="F156" i="26"/>
  <c r="F155" i="26"/>
  <c r="F154" i="26"/>
  <c r="F153" i="26"/>
  <c r="F152" i="26"/>
  <c r="F151" i="26"/>
  <c r="F150" i="26"/>
  <c r="F149" i="26"/>
  <c r="F148" i="26"/>
  <c r="F147" i="26"/>
  <c r="F146" i="26"/>
  <c r="F145" i="26"/>
  <c r="F144" i="26"/>
  <c r="F143" i="26"/>
  <c r="F142" i="26"/>
  <c r="F141" i="26"/>
  <c r="F140" i="26"/>
  <c r="F139" i="26"/>
  <c r="F138" i="26"/>
  <c r="F137" i="26"/>
  <c r="F136" i="26"/>
  <c r="F134" i="26"/>
  <c r="F133" i="26"/>
  <c r="F132" i="26"/>
  <c r="F131" i="26"/>
  <c r="F130" i="26"/>
  <c r="F129" i="26"/>
  <c r="F128" i="26"/>
  <c r="F127" i="26"/>
  <c r="F126" i="26"/>
  <c r="F125" i="26"/>
  <c r="F124" i="26"/>
  <c r="F123" i="26"/>
  <c r="F122" i="26"/>
  <c r="F121" i="26"/>
  <c r="F120" i="26"/>
  <c r="F118" i="26"/>
  <c r="F117" i="26"/>
  <c r="F116" i="26"/>
  <c r="F115" i="26"/>
  <c r="F114" i="26"/>
  <c r="F113" i="26"/>
  <c r="F112" i="26"/>
  <c r="F111" i="26"/>
  <c r="F110" i="26"/>
  <c r="F108" i="26"/>
  <c r="F107" i="26"/>
  <c r="F106" i="26"/>
  <c r="F105" i="26"/>
  <c r="F104" i="26"/>
  <c r="F103" i="26"/>
  <c r="F102" i="26"/>
  <c r="F101" i="26"/>
  <c r="F100" i="26"/>
  <c r="F99" i="26"/>
  <c r="F98" i="26"/>
  <c r="F97" i="26"/>
  <c r="F96" i="26"/>
  <c r="F95" i="26"/>
  <c r="F94" i="26"/>
  <c r="F93" i="26"/>
  <c r="F92" i="26"/>
  <c r="F91" i="26"/>
  <c r="F89" i="26"/>
  <c r="F88" i="26"/>
  <c r="F87" i="26"/>
  <c r="F86" i="26"/>
  <c r="F85" i="26"/>
  <c r="F84" i="26"/>
  <c r="F82" i="26"/>
  <c r="F81" i="26"/>
  <c r="F80" i="26"/>
  <c r="F79" i="26"/>
  <c r="F78" i="26"/>
  <c r="F77" i="26"/>
  <c r="F75" i="26"/>
  <c r="F74" i="26"/>
  <c r="F73" i="26"/>
  <c r="F72" i="26"/>
  <c r="F71" i="26"/>
  <c r="F70" i="26"/>
  <c r="F69" i="26"/>
  <c r="F68" i="26"/>
  <c r="F67" i="26"/>
  <c r="F65" i="26"/>
  <c r="F64" i="26"/>
  <c r="F63" i="26"/>
  <c r="F62" i="26"/>
  <c r="F61" i="26"/>
  <c r="F60" i="26"/>
  <c r="F58" i="26"/>
  <c r="F57" i="26"/>
  <c r="F56" i="26"/>
  <c r="F55" i="26"/>
  <c r="F54" i="26"/>
  <c r="F53" i="26"/>
  <c r="F52" i="26"/>
  <c r="F51" i="26"/>
  <c r="F50" i="26"/>
  <c r="F48" i="26"/>
  <c r="F47" i="26"/>
  <c r="F46" i="26"/>
  <c r="F45" i="26"/>
  <c r="F44" i="26"/>
  <c r="F43" i="26"/>
  <c r="F42" i="26"/>
  <c r="F41" i="26"/>
  <c r="F40" i="26"/>
  <c r="F39" i="26"/>
  <c r="F38" i="26"/>
  <c r="F37" i="26"/>
  <c r="F36" i="26"/>
  <c r="F35" i="26"/>
  <c r="F34" i="26"/>
  <c r="F32" i="26"/>
  <c r="F31" i="26"/>
  <c r="F30" i="26"/>
  <c r="F29" i="26"/>
  <c r="F28" i="26"/>
  <c r="F27" i="26"/>
  <c r="F25" i="26"/>
  <c r="F24" i="26"/>
  <c r="F23" i="26"/>
  <c r="F22" i="26"/>
  <c r="F21" i="26"/>
  <c r="F20" i="26"/>
  <c r="F19" i="26"/>
  <c r="F18" i="26"/>
  <c r="F17" i="26"/>
  <c r="F16" i="26"/>
  <c r="F15" i="26"/>
  <c r="F14" i="26"/>
  <c r="F13" i="26"/>
  <c r="F12" i="26"/>
  <c r="F11" i="26"/>
  <c r="F273" i="26" l="1"/>
  <c r="F405" i="26"/>
  <c r="F427" i="26"/>
  <c r="F534" i="26"/>
  <c r="F570" i="26"/>
  <c r="G163" i="26"/>
  <c r="K163" i="26"/>
  <c r="K571" i="26" s="1"/>
  <c r="K577" i="26" s="1"/>
  <c r="F238" i="26"/>
  <c r="F566" i="26"/>
  <c r="H163" i="26"/>
  <c r="H571" i="26" s="1"/>
  <c r="H577" i="26" s="1"/>
  <c r="F185" i="26"/>
  <c r="F398" i="26"/>
  <c r="F539" i="26"/>
  <c r="F311" i="26"/>
  <c r="F160" i="26"/>
  <c r="F162" i="26"/>
  <c r="I163" i="26"/>
  <c r="G571" i="26"/>
  <c r="I518" i="26"/>
  <c r="F518" i="26" s="1"/>
  <c r="F161" i="26"/>
  <c r="J163" i="26"/>
  <c r="J571" i="26" s="1"/>
  <c r="J577" i="26" s="1"/>
  <c r="G577" i="26" l="1"/>
  <c r="F163" i="26"/>
  <c r="I571" i="26"/>
  <c r="I577" i="26" s="1"/>
  <c r="F571" i="26" l="1"/>
  <c r="F577" i="26" s="1"/>
  <c r="K567" i="25" l="1"/>
  <c r="J567" i="25"/>
  <c r="I567" i="25"/>
  <c r="H567" i="25"/>
  <c r="G567" i="25"/>
  <c r="F566" i="25"/>
  <c r="F565" i="25"/>
  <c r="K563" i="25"/>
  <c r="J563" i="25"/>
  <c r="I563" i="25"/>
  <c r="H563" i="25"/>
  <c r="G563" i="25"/>
  <c r="F562" i="25"/>
  <c r="F561" i="25"/>
  <c r="F560" i="25"/>
  <c r="F559" i="25"/>
  <c r="F558" i="25"/>
  <c r="F556" i="25"/>
  <c r="F555" i="25"/>
  <c r="F554" i="25"/>
  <c r="F553" i="25"/>
  <c r="F551" i="25"/>
  <c r="F550" i="25"/>
  <c r="F549" i="25"/>
  <c r="F548" i="25"/>
  <c r="F547" i="25"/>
  <c r="F546" i="25"/>
  <c r="F544" i="25"/>
  <c r="F543" i="25"/>
  <c r="F541" i="25"/>
  <c r="K536" i="25"/>
  <c r="J536" i="25"/>
  <c r="I536" i="25"/>
  <c r="H536" i="25"/>
  <c r="G536" i="25"/>
  <c r="F533" i="25"/>
  <c r="K531" i="25"/>
  <c r="J531" i="25"/>
  <c r="I531" i="25"/>
  <c r="H531" i="25"/>
  <c r="G531" i="25"/>
  <c r="F530" i="25"/>
  <c r="F529" i="25"/>
  <c r="F528" i="25"/>
  <c r="F527" i="25"/>
  <c r="F526" i="25"/>
  <c r="F525" i="25"/>
  <c r="F524" i="25"/>
  <c r="F521" i="25"/>
  <c r="F520" i="25"/>
  <c r="F519" i="25"/>
  <c r="F518" i="25"/>
  <c r="F517" i="25"/>
  <c r="K515" i="25"/>
  <c r="J515" i="25"/>
  <c r="H515" i="25"/>
  <c r="G515" i="25"/>
  <c r="F514" i="25"/>
  <c r="F513" i="25"/>
  <c r="F512" i="25"/>
  <c r="F511" i="25"/>
  <c r="F510" i="25"/>
  <c r="F509" i="25"/>
  <c r="F508" i="25"/>
  <c r="F507" i="25"/>
  <c r="F506" i="25"/>
  <c r="F505" i="25"/>
  <c r="F504" i="25"/>
  <c r="F503" i="25"/>
  <c r="F502" i="25"/>
  <c r="F500" i="25"/>
  <c r="F499" i="25"/>
  <c r="F497" i="25"/>
  <c r="I495" i="25"/>
  <c r="F495" i="25" s="1"/>
  <c r="F494" i="25"/>
  <c r="F493" i="25"/>
  <c r="F491" i="25"/>
  <c r="F490" i="25"/>
  <c r="F489" i="25"/>
  <c r="F488" i="25"/>
  <c r="F487" i="25"/>
  <c r="F486" i="25"/>
  <c r="I485" i="25"/>
  <c r="F485" i="25" s="1"/>
  <c r="F483" i="25"/>
  <c r="F482" i="25"/>
  <c r="F481" i="25"/>
  <c r="F480" i="25"/>
  <c r="F478" i="25"/>
  <c r="F477" i="25"/>
  <c r="F476" i="25"/>
  <c r="F475" i="25"/>
  <c r="F474" i="25"/>
  <c r="F473" i="25"/>
  <c r="F471" i="25"/>
  <c r="F470" i="25"/>
  <c r="F469" i="25"/>
  <c r="F468" i="25"/>
  <c r="F465" i="25"/>
  <c r="F464" i="25"/>
  <c r="F463" i="25"/>
  <c r="F462" i="25"/>
  <c r="F460" i="25"/>
  <c r="F459" i="25"/>
  <c r="F458" i="25"/>
  <c r="F457" i="25"/>
  <c r="F456" i="25"/>
  <c r="F455" i="25"/>
  <c r="F454" i="25"/>
  <c r="F453" i="25"/>
  <c r="F452" i="25"/>
  <c r="F451" i="25"/>
  <c r="F448" i="25"/>
  <c r="F447" i="25"/>
  <c r="F446" i="25"/>
  <c r="F444" i="25"/>
  <c r="F443" i="25"/>
  <c r="F441" i="25"/>
  <c r="F440" i="25"/>
  <c r="F439" i="25"/>
  <c r="F438" i="25"/>
  <c r="F436" i="25"/>
  <c r="F434" i="25"/>
  <c r="F433" i="25"/>
  <c r="F432" i="25"/>
  <c r="F431" i="25"/>
  <c r="F430" i="25"/>
  <c r="F429" i="25"/>
  <c r="F428" i="25"/>
  <c r="K424" i="25"/>
  <c r="J424" i="25"/>
  <c r="I424" i="25"/>
  <c r="H424" i="25"/>
  <c r="G424" i="25"/>
  <c r="F423" i="25"/>
  <c r="F422" i="25"/>
  <c r="F421" i="25"/>
  <c r="F420" i="25"/>
  <c r="F419" i="25"/>
  <c r="F416" i="25"/>
  <c r="F415" i="25"/>
  <c r="F413" i="25"/>
  <c r="F412" i="25"/>
  <c r="F411" i="25"/>
  <c r="F410" i="25"/>
  <c r="F409" i="25"/>
  <c r="F408" i="25"/>
  <c r="F407" i="25"/>
  <c r="F406" i="25"/>
  <c r="F405" i="25"/>
  <c r="F404" i="25"/>
  <c r="K402" i="25"/>
  <c r="J402" i="25"/>
  <c r="I402" i="25"/>
  <c r="H402" i="25"/>
  <c r="G402" i="25"/>
  <c r="F401" i="25"/>
  <c r="F400" i="25"/>
  <c r="F399" i="25"/>
  <c r="F398" i="25"/>
  <c r="F397" i="25"/>
  <c r="K395" i="25"/>
  <c r="J395" i="25"/>
  <c r="I395" i="25"/>
  <c r="H395" i="25"/>
  <c r="G395" i="25"/>
  <c r="F394" i="25"/>
  <c r="F393" i="25"/>
  <c r="F392" i="25"/>
  <c r="F391" i="25"/>
  <c r="F390" i="25"/>
  <c r="F389" i="25"/>
  <c r="F388" i="25"/>
  <c r="F387" i="25"/>
  <c r="F386" i="25"/>
  <c r="F385" i="25"/>
  <c r="F384" i="25"/>
  <c r="F383" i="25"/>
  <c r="F382" i="25"/>
  <c r="F381" i="25"/>
  <c r="F380" i="25"/>
  <c r="F379" i="25"/>
  <c r="F378" i="25"/>
  <c r="F377" i="25"/>
  <c r="F376" i="25"/>
  <c r="F375" i="25"/>
  <c r="F374" i="25"/>
  <c r="F373" i="25"/>
  <c r="F372" i="25"/>
  <c r="F371" i="25"/>
  <c r="F370" i="25"/>
  <c r="F369" i="25"/>
  <c r="F368" i="25"/>
  <c r="F367" i="25"/>
  <c r="F365" i="25"/>
  <c r="F364" i="25"/>
  <c r="F363" i="25"/>
  <c r="F362" i="25"/>
  <c r="F361" i="25"/>
  <c r="F360" i="25"/>
  <c r="F359" i="25"/>
  <c r="F358" i="25"/>
  <c r="F357" i="25"/>
  <c r="F356" i="25"/>
  <c r="F355" i="25"/>
  <c r="F354" i="25"/>
  <c r="F353" i="25"/>
  <c r="F352" i="25"/>
  <c r="F351" i="25"/>
  <c r="F350" i="25"/>
  <c r="F349" i="25"/>
  <c r="F348" i="25"/>
  <c r="F347" i="25"/>
  <c r="F346" i="25"/>
  <c r="F345" i="25"/>
  <c r="F344" i="25"/>
  <c r="F343" i="25"/>
  <c r="F342" i="25"/>
  <c r="F341" i="25"/>
  <c r="F340" i="25"/>
  <c r="F339" i="25"/>
  <c r="F338" i="25"/>
  <c r="F337" i="25"/>
  <c r="F336" i="25"/>
  <c r="F335" i="25"/>
  <c r="F334" i="25"/>
  <c r="F333" i="25"/>
  <c r="F332" i="25"/>
  <c r="F331" i="25"/>
  <c r="F330" i="25"/>
  <c r="F329" i="25"/>
  <c r="F328" i="25"/>
  <c r="F327" i="25"/>
  <c r="F326" i="25"/>
  <c r="F325" i="25"/>
  <c r="F324" i="25"/>
  <c r="F323" i="25"/>
  <c r="F322" i="25"/>
  <c r="F321" i="25"/>
  <c r="F320" i="25"/>
  <c r="F319" i="25"/>
  <c r="F318" i="25"/>
  <c r="F317" i="25"/>
  <c r="F316" i="25"/>
  <c r="F315" i="25"/>
  <c r="F314" i="25"/>
  <c r="F313" i="25"/>
  <c r="F312" i="25"/>
  <c r="F311" i="25"/>
  <c r="F310" i="25"/>
  <c r="K308" i="25"/>
  <c r="J308" i="25"/>
  <c r="I308" i="25"/>
  <c r="H308" i="25"/>
  <c r="G308" i="25"/>
  <c r="F307" i="25"/>
  <c r="F306" i="25"/>
  <c r="F305" i="25"/>
  <c r="F304" i="25"/>
  <c r="F303" i="25"/>
  <c r="F302" i="25"/>
  <c r="F301" i="25"/>
  <c r="F300" i="25"/>
  <c r="F299" i="25"/>
  <c r="F298" i="25"/>
  <c r="F297" i="25"/>
  <c r="F296" i="25"/>
  <c r="F295" i="25"/>
  <c r="F294" i="25"/>
  <c r="F293" i="25"/>
  <c r="F292" i="25"/>
  <c r="F291" i="25"/>
  <c r="F290" i="25"/>
  <c r="F289" i="25"/>
  <c r="F288" i="25"/>
  <c r="F287" i="25"/>
  <c r="F286" i="25"/>
  <c r="F285" i="25"/>
  <c r="F284" i="25"/>
  <c r="F283" i="25"/>
  <c r="F282" i="25"/>
  <c r="F281" i="25"/>
  <c r="F280" i="25"/>
  <c r="F279" i="25"/>
  <c r="F278" i="25"/>
  <c r="N277" i="25"/>
  <c r="F277" i="25"/>
  <c r="N276" i="25"/>
  <c r="F276" i="25"/>
  <c r="F275" i="25"/>
  <c r="F274" i="25"/>
  <c r="F273" i="25"/>
  <c r="F272" i="25"/>
  <c r="K270" i="25"/>
  <c r="J270" i="25"/>
  <c r="I270" i="25"/>
  <c r="H270" i="25"/>
  <c r="G270" i="25"/>
  <c r="F269" i="25"/>
  <c r="F268" i="25"/>
  <c r="F267" i="25"/>
  <c r="F266" i="25"/>
  <c r="F265" i="25"/>
  <c r="F264" i="25"/>
  <c r="F263" i="25"/>
  <c r="F262" i="25"/>
  <c r="F261" i="25"/>
  <c r="F260" i="25"/>
  <c r="F259" i="25"/>
  <c r="F258" i="25"/>
  <c r="F257" i="25"/>
  <c r="F256" i="25"/>
  <c r="F255" i="25"/>
  <c r="F253" i="25"/>
  <c r="F252" i="25"/>
  <c r="F251" i="25"/>
  <c r="F250" i="25"/>
  <c r="F249" i="25"/>
  <c r="F248" i="25"/>
  <c r="F247" i="25"/>
  <c r="F246" i="25"/>
  <c r="F245" i="25"/>
  <c r="F244" i="25"/>
  <c r="F243" i="25"/>
  <c r="F242" i="25"/>
  <c r="F241" i="25"/>
  <c r="F240" i="25"/>
  <c r="F239" i="25"/>
  <c r="F238" i="25"/>
  <c r="K235" i="25"/>
  <c r="J235" i="25"/>
  <c r="I235" i="25"/>
  <c r="H235" i="25"/>
  <c r="G235" i="25"/>
  <c r="F234" i="25"/>
  <c r="F233" i="25"/>
  <c r="F232" i="25"/>
  <c r="F231" i="25"/>
  <c r="F230" i="25"/>
  <c r="F229" i="25"/>
  <c r="F227" i="25"/>
  <c r="F226" i="25"/>
  <c r="F225" i="25"/>
  <c r="F224" i="25"/>
  <c r="F223" i="25"/>
  <c r="F222" i="25"/>
  <c r="F221" i="25"/>
  <c r="F220" i="25"/>
  <c r="F219" i="25"/>
  <c r="F218" i="25"/>
  <c r="F217" i="25"/>
  <c r="F216" i="25"/>
  <c r="F215" i="25"/>
  <c r="F214" i="25"/>
  <c r="F213" i="25"/>
  <c r="F212" i="25"/>
  <c r="F210" i="25"/>
  <c r="F209" i="25"/>
  <c r="F207" i="25"/>
  <c r="F206" i="25"/>
  <c r="F205" i="25"/>
  <c r="F204" i="25"/>
  <c r="F203" i="25"/>
  <c r="F201" i="25"/>
  <c r="F200" i="25"/>
  <c r="F198" i="25"/>
  <c r="F197" i="25"/>
  <c r="F196" i="25"/>
  <c r="F195" i="25"/>
  <c r="F194" i="25"/>
  <c r="F193" i="25"/>
  <c r="F192" i="25"/>
  <c r="F190" i="25"/>
  <c r="F189" i="25"/>
  <c r="F188" i="25"/>
  <c r="F187" i="25"/>
  <c r="F186" i="25"/>
  <c r="F185" i="25"/>
  <c r="K182" i="25"/>
  <c r="J182" i="25"/>
  <c r="I182" i="25"/>
  <c r="H182" i="25"/>
  <c r="G182" i="25"/>
  <c r="F181" i="25"/>
  <c r="F180" i="25"/>
  <c r="F178" i="25"/>
  <c r="F177" i="25"/>
  <c r="F175" i="25"/>
  <c r="F173" i="25"/>
  <c r="F171" i="25"/>
  <c r="F167" i="25"/>
  <c r="F166" i="25"/>
  <c r="F164" i="25"/>
  <c r="F163" i="25"/>
  <c r="K159" i="25"/>
  <c r="J159" i="25"/>
  <c r="I159" i="25"/>
  <c r="H159" i="25"/>
  <c r="G159" i="25"/>
  <c r="K158" i="25"/>
  <c r="J158" i="25"/>
  <c r="I158" i="25"/>
  <c r="H158" i="25"/>
  <c r="G158" i="25"/>
  <c r="K157" i="25"/>
  <c r="J157" i="25"/>
  <c r="I157" i="25"/>
  <c r="H157" i="25"/>
  <c r="G157" i="25"/>
  <c r="F156" i="25"/>
  <c r="F155" i="25"/>
  <c r="F154" i="25"/>
  <c r="F153" i="25"/>
  <c r="F152" i="25"/>
  <c r="F151" i="25"/>
  <c r="F150" i="25"/>
  <c r="F149" i="25"/>
  <c r="F148" i="25"/>
  <c r="F147" i="25"/>
  <c r="F146" i="25"/>
  <c r="F145" i="25"/>
  <c r="F144" i="25"/>
  <c r="F143" i="25"/>
  <c r="F142" i="25"/>
  <c r="F141" i="25"/>
  <c r="F140" i="25"/>
  <c r="F139" i="25"/>
  <c r="F138" i="25"/>
  <c r="F137" i="25"/>
  <c r="F136" i="25"/>
  <c r="F134" i="25"/>
  <c r="F133" i="25"/>
  <c r="F132" i="25"/>
  <c r="F131" i="25"/>
  <c r="F130" i="25"/>
  <c r="F129" i="25"/>
  <c r="F128" i="25"/>
  <c r="F127" i="25"/>
  <c r="F126" i="25"/>
  <c r="F125" i="25"/>
  <c r="F124" i="25"/>
  <c r="F123" i="25"/>
  <c r="F122" i="25"/>
  <c r="F121" i="25"/>
  <c r="F120" i="25"/>
  <c r="F118" i="25"/>
  <c r="F117" i="25"/>
  <c r="F116" i="25"/>
  <c r="F115" i="25"/>
  <c r="F114" i="25"/>
  <c r="F113" i="25"/>
  <c r="F112" i="25"/>
  <c r="F111" i="25"/>
  <c r="F110" i="25"/>
  <c r="F108" i="25"/>
  <c r="F107" i="25"/>
  <c r="F106" i="25"/>
  <c r="F105" i="25"/>
  <c r="F104" i="25"/>
  <c r="F103" i="25"/>
  <c r="F102" i="25"/>
  <c r="F101" i="25"/>
  <c r="F100" i="25"/>
  <c r="F99" i="25"/>
  <c r="F98" i="25"/>
  <c r="F97" i="25"/>
  <c r="F96" i="25"/>
  <c r="F95" i="25"/>
  <c r="F94" i="25"/>
  <c r="F93" i="25"/>
  <c r="F92" i="25"/>
  <c r="F91" i="25"/>
  <c r="F89" i="25"/>
  <c r="F88" i="25"/>
  <c r="F87" i="25"/>
  <c r="F86" i="25"/>
  <c r="F85" i="25"/>
  <c r="F84" i="25"/>
  <c r="F82" i="25"/>
  <c r="F81" i="25"/>
  <c r="F80" i="25"/>
  <c r="F79" i="25"/>
  <c r="F78" i="25"/>
  <c r="F77" i="25"/>
  <c r="F75" i="25"/>
  <c r="F74" i="25"/>
  <c r="F73" i="25"/>
  <c r="F72" i="25"/>
  <c r="F71" i="25"/>
  <c r="F70" i="25"/>
  <c r="F69" i="25"/>
  <c r="F68" i="25"/>
  <c r="F67" i="25"/>
  <c r="F65" i="25"/>
  <c r="F64" i="25"/>
  <c r="F63" i="25"/>
  <c r="F62" i="25"/>
  <c r="F61" i="25"/>
  <c r="F60" i="25"/>
  <c r="F58" i="25"/>
  <c r="F57" i="25"/>
  <c r="F56" i="25"/>
  <c r="F55" i="25"/>
  <c r="F54" i="25"/>
  <c r="F53" i="25"/>
  <c r="F52" i="25"/>
  <c r="F51" i="25"/>
  <c r="F50" i="25"/>
  <c r="F48" i="25"/>
  <c r="F47" i="25"/>
  <c r="F46" i="25"/>
  <c r="F45" i="25"/>
  <c r="F44" i="25"/>
  <c r="F43" i="25"/>
  <c r="F42" i="25"/>
  <c r="F41" i="25"/>
  <c r="F40" i="25"/>
  <c r="F39" i="25"/>
  <c r="F38" i="25"/>
  <c r="F37" i="25"/>
  <c r="F36" i="25"/>
  <c r="F35" i="25"/>
  <c r="F34" i="25"/>
  <c r="F32" i="25"/>
  <c r="F31" i="25"/>
  <c r="F30" i="25"/>
  <c r="F29" i="25"/>
  <c r="F28" i="25"/>
  <c r="F27" i="25"/>
  <c r="F25" i="25"/>
  <c r="F24" i="25"/>
  <c r="F23" i="25"/>
  <c r="F22" i="25"/>
  <c r="F21" i="25"/>
  <c r="F20" i="25"/>
  <c r="F19" i="25"/>
  <c r="F18" i="25"/>
  <c r="F17" i="25"/>
  <c r="F16" i="25"/>
  <c r="F15" i="25"/>
  <c r="F14" i="25"/>
  <c r="F13" i="25"/>
  <c r="F12" i="25"/>
  <c r="F11" i="25"/>
  <c r="H160" i="25" l="1"/>
  <c r="H568" i="25" s="1"/>
  <c r="H574" i="25" s="1"/>
  <c r="F182" i="25"/>
  <c r="F308" i="25"/>
  <c r="F395" i="25"/>
  <c r="J160" i="25"/>
  <c r="J568" i="25" s="1"/>
  <c r="J574" i="25" s="1"/>
  <c r="G160" i="25"/>
  <c r="G568" i="25" s="1"/>
  <c r="K160" i="25"/>
  <c r="K568" i="25" s="1"/>
  <c r="K574" i="25" s="1"/>
  <c r="F402" i="25"/>
  <c r="F424" i="25"/>
  <c r="F563" i="25"/>
  <c r="F536" i="25"/>
  <c r="F235" i="25"/>
  <c r="F270" i="25"/>
  <c r="F531" i="25"/>
  <c r="F567" i="25"/>
  <c r="I160" i="25"/>
  <c r="F159" i="25"/>
  <c r="F158" i="25"/>
  <c r="F157" i="25"/>
  <c r="I515" i="25"/>
  <c r="F160" i="25" l="1"/>
  <c r="I568" i="25"/>
  <c r="I574" i="25" s="1"/>
  <c r="F515" i="25"/>
  <c r="G574" i="25"/>
  <c r="F568" i="25" l="1"/>
  <c r="F574" i="25" s="1"/>
  <c r="I167" i="24" l="1"/>
  <c r="F108" i="24"/>
  <c r="F107" i="24"/>
  <c r="F106" i="24"/>
  <c r="F17" i="28" l="1"/>
  <c r="F16" i="28"/>
  <c r="F140" i="24"/>
  <c r="F141" i="24"/>
  <c r="F142" i="24"/>
  <c r="F143" i="24"/>
  <c r="F144" i="24"/>
  <c r="F99" i="24"/>
  <c r="F98" i="24"/>
  <c r="F97" i="24"/>
  <c r="F39" i="24"/>
  <c r="F38" i="24"/>
  <c r="F37" i="24"/>
  <c r="F52" i="24"/>
  <c r="F68" i="24"/>
  <c r="F88" i="24"/>
  <c r="F89" i="24"/>
  <c r="F69" i="24"/>
  <c r="I18" i="28" l="1"/>
  <c r="I426" i="28" s="1"/>
  <c r="I169" i="24"/>
  <c r="F167" i="24"/>
  <c r="F166" i="24"/>
  <c r="H169" i="24"/>
  <c r="K169" i="24"/>
  <c r="G169" i="24"/>
  <c r="J169" i="24"/>
  <c r="F168" i="24"/>
  <c r="F29" i="24"/>
  <c r="F44" i="24"/>
  <c r="F48" i="24"/>
  <c r="F62" i="24"/>
  <c r="F75" i="24"/>
  <c r="F112" i="24"/>
  <c r="F133" i="24"/>
  <c r="F138" i="24"/>
  <c r="F21" i="24"/>
  <c r="F25" i="24"/>
  <c r="F24" i="24"/>
  <c r="F41" i="24"/>
  <c r="F58" i="24"/>
  <c r="F57" i="24"/>
  <c r="F64" i="24"/>
  <c r="F81" i="24"/>
  <c r="F85" i="24"/>
  <c r="F104" i="24"/>
  <c r="F111" i="24"/>
  <c r="F114" i="24"/>
  <c r="F117" i="24"/>
  <c r="F121" i="24"/>
  <c r="F124" i="24"/>
  <c r="F128" i="24"/>
  <c r="F127" i="24"/>
  <c r="F130" i="24"/>
  <c r="F134" i="24"/>
  <c r="F137" i="24"/>
  <c r="F22" i="24"/>
  <c r="F45" i="24"/>
  <c r="F47" i="24"/>
  <c r="F54" i="24"/>
  <c r="F15" i="24"/>
  <c r="F19" i="24"/>
  <c r="F18" i="24"/>
  <c r="F42" i="24"/>
  <c r="F55" i="24"/>
  <c r="F65" i="24"/>
  <c r="F72" i="24"/>
  <c r="F79" i="24"/>
  <c r="F82" i="24"/>
  <c r="F93" i="24"/>
  <c r="F95" i="24"/>
  <c r="F102" i="24"/>
  <c r="F105" i="24"/>
  <c r="F115" i="24"/>
  <c r="F118" i="24"/>
  <c r="F122" i="24"/>
  <c r="F125" i="24"/>
  <c r="F131" i="24"/>
  <c r="F16" i="24"/>
  <c r="F28" i="24"/>
  <c r="F32" i="24"/>
  <c r="F31" i="24"/>
  <c r="F36" i="24"/>
  <c r="F35" i="24"/>
  <c r="F51" i="24"/>
  <c r="F61" i="24"/>
  <c r="F71" i="24"/>
  <c r="F74" i="24"/>
  <c r="F78" i="24"/>
  <c r="F86" i="24"/>
  <c r="F92" i="24"/>
  <c r="F96" i="24"/>
  <c r="F101" i="24"/>
  <c r="F13" i="24"/>
  <c r="F12" i="24"/>
  <c r="F18" i="28" l="1"/>
  <c r="I432" i="28"/>
  <c r="F426" i="28"/>
  <c r="F432" i="28" s="1"/>
  <c r="F169" i="24"/>
  <c r="H576" i="24" l="1"/>
  <c r="I576" i="24"/>
  <c r="J576" i="24"/>
  <c r="K576" i="24"/>
  <c r="H572" i="24"/>
  <c r="I572" i="24"/>
  <c r="J572" i="24"/>
  <c r="K572" i="24"/>
  <c r="H545" i="24"/>
  <c r="I545" i="24"/>
  <c r="J545" i="24"/>
  <c r="K545" i="24"/>
  <c r="H540" i="24"/>
  <c r="I540" i="24"/>
  <c r="J540" i="24"/>
  <c r="K540" i="24"/>
  <c r="H524" i="24"/>
  <c r="J524" i="24"/>
  <c r="K524" i="24"/>
  <c r="H433" i="24"/>
  <c r="I433" i="24"/>
  <c r="J433" i="24"/>
  <c r="K433" i="24"/>
  <c r="H411" i="24"/>
  <c r="I411" i="24"/>
  <c r="J411" i="24"/>
  <c r="K411" i="24"/>
  <c r="H404" i="24"/>
  <c r="I404" i="24"/>
  <c r="J404" i="24"/>
  <c r="K404" i="24"/>
  <c r="H317" i="24"/>
  <c r="I317" i="24"/>
  <c r="J317" i="24"/>
  <c r="K317" i="24"/>
  <c r="H279" i="24"/>
  <c r="I279" i="24"/>
  <c r="J279" i="24"/>
  <c r="K279" i="24"/>
  <c r="H244" i="24"/>
  <c r="I244" i="24"/>
  <c r="J244" i="24"/>
  <c r="K244" i="24"/>
  <c r="H191" i="24"/>
  <c r="I191" i="24"/>
  <c r="J191" i="24"/>
  <c r="K191" i="24"/>
  <c r="G433" i="24" l="1"/>
  <c r="F432" i="24"/>
  <c r="F431" i="24"/>
  <c r="F422" i="24"/>
  <c r="F417" i="24"/>
  <c r="F403" i="24"/>
  <c r="F270" i="24" l="1"/>
  <c r="F269" i="24"/>
  <c r="F503" i="24"/>
  <c r="F502" i="24"/>
  <c r="I504" i="24"/>
  <c r="F504" i="24" s="1"/>
  <c r="F315" i="24"/>
  <c r="G540" i="24"/>
  <c r="F264" i="24"/>
  <c r="F316" i="24"/>
  <c r="F268" i="24" l="1"/>
  <c r="F267" i="24"/>
  <c r="N286" i="24"/>
  <c r="F303" i="24"/>
  <c r="F304" i="24"/>
  <c r="F305" i="24"/>
  <c r="F306" i="24"/>
  <c r="F307" i="24"/>
  <c r="F302" i="24"/>
  <c r="G317" i="24"/>
  <c r="F319" i="24"/>
  <c r="F320" i="24"/>
  <c r="F321" i="24"/>
  <c r="N285" i="24"/>
  <c r="F297" i="24"/>
  <c r="F296" i="24"/>
  <c r="F295" i="24"/>
  <c r="F294" i="24"/>
  <c r="F293" i="24"/>
  <c r="F292" i="24"/>
  <c r="F291" i="24"/>
  <c r="F290" i="24"/>
  <c r="F289" i="24"/>
  <c r="F288" i="24"/>
  <c r="F287" i="24"/>
  <c r="F286" i="24"/>
  <c r="F317" i="24" l="1"/>
  <c r="G404" i="24"/>
  <c r="F404" i="24" s="1"/>
  <c r="F299" i="24"/>
  <c r="F300" i="24"/>
  <c r="F301" i="24"/>
  <c r="F298" i="24"/>
  <c r="F308" i="24"/>
  <c r="F309" i="24"/>
  <c r="F310" i="24"/>
  <c r="F311" i="24"/>
  <c r="F312" i="24"/>
  <c r="F313" i="24"/>
  <c r="F314" i="24"/>
  <c r="F285" i="24" l="1"/>
  <c r="F401" i="24"/>
  <c r="F402" i="24"/>
  <c r="G524" i="24" l="1"/>
  <c r="F265" i="24" l="1"/>
  <c r="F266" i="24"/>
  <c r="F523" i="24"/>
  <c r="F522" i="24"/>
  <c r="G279" i="24"/>
  <c r="F278" i="24"/>
  <c r="F520" i="24"/>
  <c r="F277" i="24" l="1"/>
  <c r="F276" i="24"/>
  <c r="F262" i="24"/>
  <c r="F271" i="24"/>
  <c r="F272" i="24"/>
  <c r="F443" i="24" l="1"/>
  <c r="F275" i="24" l="1"/>
  <c r="F261" i="24"/>
  <c r="F430" i="24"/>
  <c r="F274" i="24" l="1"/>
  <c r="F273" i="24"/>
  <c r="F260" i="24" l="1"/>
  <c r="F259" i="24"/>
  <c r="F358" i="24" l="1"/>
  <c r="F429" i="24"/>
  <c r="F428" i="24"/>
  <c r="G576" i="24"/>
  <c r="F575" i="24"/>
  <c r="F574" i="24"/>
  <c r="G572" i="24"/>
  <c r="F571" i="24"/>
  <c r="F570" i="24"/>
  <c r="F569" i="24"/>
  <c r="F568" i="24"/>
  <c r="F567" i="24"/>
  <c r="F565" i="24"/>
  <c r="F564" i="24"/>
  <c r="F563" i="24"/>
  <c r="F562" i="24"/>
  <c r="F560" i="24"/>
  <c r="F559" i="24"/>
  <c r="F558" i="24"/>
  <c r="F557" i="24"/>
  <c r="F556" i="24"/>
  <c r="F555" i="24"/>
  <c r="F553" i="24"/>
  <c r="F552" i="24"/>
  <c r="F550" i="24"/>
  <c r="G545" i="24"/>
  <c r="F542" i="24"/>
  <c r="F539" i="24"/>
  <c r="F538" i="24"/>
  <c r="F537" i="24"/>
  <c r="F536" i="24"/>
  <c r="F535" i="24"/>
  <c r="F534" i="24"/>
  <c r="F533" i="24"/>
  <c r="F530" i="24"/>
  <c r="F529" i="24"/>
  <c r="F528" i="24"/>
  <c r="F527" i="24"/>
  <c r="F526" i="24"/>
  <c r="F521" i="24"/>
  <c r="F519" i="24"/>
  <c r="F518" i="24"/>
  <c r="F517" i="24"/>
  <c r="F516" i="24"/>
  <c r="F515" i="24"/>
  <c r="F514" i="24"/>
  <c r="F513" i="24"/>
  <c r="F512" i="24"/>
  <c r="F511" i="24"/>
  <c r="F509" i="24"/>
  <c r="F508" i="24"/>
  <c r="F506" i="24"/>
  <c r="F500" i="24"/>
  <c r="F499" i="24"/>
  <c r="F498" i="24"/>
  <c r="F497" i="24"/>
  <c r="F496" i="24"/>
  <c r="F495" i="24"/>
  <c r="I494" i="24"/>
  <c r="I524" i="24" s="1"/>
  <c r="F492" i="24"/>
  <c r="F491" i="24"/>
  <c r="F490" i="24"/>
  <c r="F489" i="24"/>
  <c r="F487" i="24"/>
  <c r="F486" i="24"/>
  <c r="F485" i="24"/>
  <c r="F484" i="24"/>
  <c r="F483" i="24"/>
  <c r="F482" i="24"/>
  <c r="F480" i="24"/>
  <c r="F479" i="24"/>
  <c r="F478" i="24"/>
  <c r="F477" i="24"/>
  <c r="F474" i="24"/>
  <c r="F473" i="24"/>
  <c r="F472" i="24"/>
  <c r="F471" i="24"/>
  <c r="F469" i="24"/>
  <c r="F468" i="24"/>
  <c r="F467" i="24"/>
  <c r="F466" i="24"/>
  <c r="F465" i="24"/>
  <c r="F464" i="24"/>
  <c r="F463" i="24"/>
  <c r="F462" i="24"/>
  <c r="F461" i="24"/>
  <c r="F460" i="24"/>
  <c r="F457" i="24"/>
  <c r="F456" i="24"/>
  <c r="F455" i="24"/>
  <c r="F453" i="24"/>
  <c r="F452" i="24"/>
  <c r="F450" i="24"/>
  <c r="F449" i="24"/>
  <c r="F448" i="24"/>
  <c r="F447" i="24"/>
  <c r="F445" i="24"/>
  <c r="F442" i="24"/>
  <c r="F441" i="24"/>
  <c r="F440" i="24"/>
  <c r="F439" i="24"/>
  <c r="F438" i="24"/>
  <c r="F437" i="24"/>
  <c r="F425" i="24"/>
  <c r="F424" i="24"/>
  <c r="F421" i="24"/>
  <c r="F420" i="24"/>
  <c r="F419" i="24"/>
  <c r="F418" i="24"/>
  <c r="F416" i="24"/>
  <c r="F415" i="24"/>
  <c r="F414" i="24"/>
  <c r="F413" i="24"/>
  <c r="G411" i="24"/>
  <c r="F410" i="24"/>
  <c r="F409" i="24"/>
  <c r="F408" i="24"/>
  <c r="F407" i="24"/>
  <c r="F406" i="24"/>
  <c r="F400" i="24"/>
  <c r="F399" i="24"/>
  <c r="F398" i="24"/>
  <c r="F397" i="24"/>
  <c r="F396" i="24"/>
  <c r="F395" i="24"/>
  <c r="F394" i="24"/>
  <c r="F393" i="24"/>
  <c r="F392" i="24"/>
  <c r="F391" i="24"/>
  <c r="F390" i="24"/>
  <c r="F389" i="24"/>
  <c r="F388" i="24"/>
  <c r="F387" i="24"/>
  <c r="F386" i="24"/>
  <c r="F385" i="24"/>
  <c r="F384" i="24"/>
  <c r="F383" i="24"/>
  <c r="F382" i="24"/>
  <c r="F381" i="24"/>
  <c r="F380" i="24"/>
  <c r="F379" i="24"/>
  <c r="F378" i="24"/>
  <c r="F377" i="24"/>
  <c r="F376" i="24"/>
  <c r="F374" i="24"/>
  <c r="F373" i="24"/>
  <c r="F372" i="24"/>
  <c r="F371" i="24"/>
  <c r="F370" i="24"/>
  <c r="F369" i="24"/>
  <c r="F368" i="24"/>
  <c r="F367" i="24"/>
  <c r="F366" i="24"/>
  <c r="F365" i="24"/>
  <c r="F364" i="24"/>
  <c r="F363" i="24"/>
  <c r="F362" i="24"/>
  <c r="F361" i="24"/>
  <c r="F360" i="24"/>
  <c r="F359" i="24"/>
  <c r="F357" i="24"/>
  <c r="F356" i="24"/>
  <c r="F355" i="24"/>
  <c r="F354" i="24"/>
  <c r="F353" i="24"/>
  <c r="F352" i="24"/>
  <c r="F351" i="24"/>
  <c r="F350" i="24"/>
  <c r="F349" i="24"/>
  <c r="F348" i="24"/>
  <c r="F347" i="24"/>
  <c r="F346" i="24"/>
  <c r="F345" i="24"/>
  <c r="F344" i="24"/>
  <c r="F343" i="24"/>
  <c r="F342" i="24"/>
  <c r="F341" i="24"/>
  <c r="F340" i="24"/>
  <c r="F339" i="24"/>
  <c r="F338" i="24"/>
  <c r="F337" i="24"/>
  <c r="F336" i="24"/>
  <c r="F335" i="24"/>
  <c r="F334" i="24"/>
  <c r="F333" i="24"/>
  <c r="F332" i="24"/>
  <c r="F331" i="24"/>
  <c r="F330" i="24"/>
  <c r="F329" i="24"/>
  <c r="F328" i="24"/>
  <c r="F327" i="24"/>
  <c r="F326" i="24"/>
  <c r="F325" i="24"/>
  <c r="F324" i="24"/>
  <c r="F323" i="24"/>
  <c r="F322" i="24"/>
  <c r="F284" i="24"/>
  <c r="F283" i="24"/>
  <c r="F282" i="24"/>
  <c r="F281" i="24"/>
  <c r="F258" i="24"/>
  <c r="F257" i="24"/>
  <c r="F256" i="24"/>
  <c r="F255" i="24"/>
  <c r="F254" i="24"/>
  <c r="F253" i="24"/>
  <c r="F252" i="24"/>
  <c r="F251" i="24"/>
  <c r="F250" i="24"/>
  <c r="F249" i="24"/>
  <c r="F248" i="24"/>
  <c r="F247" i="24"/>
  <c r="G244" i="24"/>
  <c r="F243" i="24"/>
  <c r="F242" i="24"/>
  <c r="F241" i="24"/>
  <c r="F240" i="24"/>
  <c r="F239" i="24"/>
  <c r="F238" i="24"/>
  <c r="F236" i="24"/>
  <c r="F235" i="24"/>
  <c r="F234" i="24"/>
  <c r="F233" i="24"/>
  <c r="F232" i="24"/>
  <c r="F231" i="24"/>
  <c r="F230" i="24"/>
  <c r="F229" i="24"/>
  <c r="F228" i="24"/>
  <c r="F227" i="24"/>
  <c r="F226" i="24"/>
  <c r="F225" i="24"/>
  <c r="F224" i="24"/>
  <c r="F223" i="24"/>
  <c r="F222" i="24"/>
  <c r="F221" i="24"/>
  <c r="F219" i="24"/>
  <c r="F218" i="24"/>
  <c r="F216" i="24"/>
  <c r="F215" i="24"/>
  <c r="F214" i="24"/>
  <c r="F213" i="24"/>
  <c r="F212" i="24"/>
  <c r="F210" i="24"/>
  <c r="F209" i="24"/>
  <c r="F207" i="24"/>
  <c r="F206" i="24"/>
  <c r="F205" i="24"/>
  <c r="F204" i="24"/>
  <c r="F203" i="24"/>
  <c r="F202" i="24"/>
  <c r="F201" i="24"/>
  <c r="F199" i="24"/>
  <c r="F198" i="24"/>
  <c r="F197" i="24"/>
  <c r="F196" i="24"/>
  <c r="F195" i="24"/>
  <c r="F194" i="24"/>
  <c r="G191" i="24"/>
  <c r="F190" i="24"/>
  <c r="F189" i="24"/>
  <c r="F187" i="24"/>
  <c r="F186" i="24"/>
  <c r="F184" i="24"/>
  <c r="F182" i="24"/>
  <c r="F180" i="24"/>
  <c r="F176" i="24"/>
  <c r="F175" i="24"/>
  <c r="F173" i="24"/>
  <c r="F172" i="24"/>
  <c r="F139" i="24"/>
  <c r="F136" i="24"/>
  <c r="F132" i="24"/>
  <c r="F129" i="24"/>
  <c r="F126" i="24"/>
  <c r="F123" i="24"/>
  <c r="F120" i="24"/>
  <c r="F116" i="24"/>
  <c r="F113" i="24"/>
  <c r="F110" i="24"/>
  <c r="F103" i="24"/>
  <c r="F100" i="24"/>
  <c r="F94" i="24"/>
  <c r="F91" i="24"/>
  <c r="F87" i="24"/>
  <c r="F84" i="24"/>
  <c r="F80" i="24"/>
  <c r="F77" i="24"/>
  <c r="F73" i="24"/>
  <c r="F70" i="24"/>
  <c r="F67" i="24"/>
  <c r="F63" i="24"/>
  <c r="F60" i="24"/>
  <c r="F56" i="24"/>
  <c r="F53" i="24"/>
  <c r="F50" i="24"/>
  <c r="F46" i="24"/>
  <c r="F43" i="24"/>
  <c r="F40" i="24"/>
  <c r="F34" i="24"/>
  <c r="F30" i="24"/>
  <c r="F27" i="24"/>
  <c r="F23" i="24"/>
  <c r="F20" i="24"/>
  <c r="F17" i="24"/>
  <c r="F14" i="24"/>
  <c r="F11" i="24"/>
  <c r="I577" i="24" l="1"/>
  <c r="J577" i="24"/>
  <c r="J583" i="24" s="1"/>
  <c r="K577" i="24"/>
  <c r="K583" i="24" s="1"/>
  <c r="H577" i="24"/>
  <c r="H583" i="24" s="1"/>
  <c r="F494" i="24"/>
  <c r="F524" i="24"/>
  <c r="F244" i="24"/>
  <c r="F572" i="24"/>
  <c r="F576" i="24"/>
  <c r="F191" i="24"/>
  <c r="F279" i="24"/>
  <c r="F411" i="24"/>
  <c r="F540" i="24"/>
  <c r="F433" i="24"/>
  <c r="G577" i="24"/>
  <c r="G583" i="24" s="1"/>
  <c r="F545" i="24"/>
  <c r="I583" i="24" l="1"/>
  <c r="F577" i="24" l="1"/>
  <c r="F583" i="24" s="1"/>
</calcChain>
</file>

<file path=xl/sharedStrings.xml><?xml version="1.0" encoding="utf-8"?>
<sst xmlns="http://schemas.openxmlformats.org/spreadsheetml/2006/main" count="11215" uniqueCount="1134">
  <si>
    <t>№
з/п</t>
  </si>
  <si>
    <t>Зміст заходу</t>
  </si>
  <si>
    <t xml:space="preserve">Термін
виконан-
ня </t>
  </si>
  <si>
    <t>Виконавець</t>
  </si>
  <si>
    <t>Очікуваний 
результат</t>
  </si>
  <si>
    <t>Всього</t>
  </si>
  <si>
    <t>у тому числі за рахунок коштів:</t>
  </si>
  <si>
    <t>місцевих бюджетів</t>
  </si>
  <si>
    <t>підпри-
ємств</t>
  </si>
  <si>
    <t>інших 
джерел</t>
  </si>
  <si>
    <t>найменування показника</t>
  </si>
  <si>
    <t>значення показника</t>
  </si>
  <si>
    <t>№ і назва завдання Стратегії розвитку Донецької області на період до 2027 року</t>
  </si>
  <si>
    <t>Витрати на реалізацію, тис.грн</t>
  </si>
  <si>
    <t>Держав-
ного
бюджету</t>
  </si>
  <si>
    <t>обласного
бюджету</t>
  </si>
  <si>
    <t>Ціль 3. Ефективне управління та безпека в умовах зовнішніх і внутрішніх викликів</t>
  </si>
  <si>
    <t xml:space="preserve"> бюджету територіальної громади</t>
  </si>
  <si>
    <t>1</t>
  </si>
  <si>
    <t>5 од.</t>
  </si>
  <si>
    <t>-</t>
  </si>
  <si>
    <t>3.2.1 Підвищення якості та доступності адміністративних та соціальних послуг для усіх верств населення</t>
  </si>
  <si>
    <t>Служба у справах дітей</t>
  </si>
  <si>
    <t>Забезпечення фінансування ЄІАС "Діти"</t>
  </si>
  <si>
    <t>кількість придбаних комп'ютерів</t>
  </si>
  <si>
    <t>2 од.</t>
  </si>
  <si>
    <t>кількість дітей, яким надана комплексна допомога, які опинилися у складних життєвих обставинах</t>
  </si>
  <si>
    <t>110 осіб</t>
  </si>
  <si>
    <t>4 од.</t>
  </si>
  <si>
    <t>3.2.3 Поліпшення житлових умов населення</t>
  </si>
  <si>
    <t>кількість придбаного житла</t>
  </si>
  <si>
    <t>3 од.</t>
  </si>
  <si>
    <t>Усього по Розділу 16</t>
  </si>
  <si>
    <t>Забезпечити виплату допомоги на дітей, які перебувають під опікою чи піклуванням, згідно з Законом України «Про державну допомогу сім'ям з дітьми» від 22.03.2001 № 2334-ІІІ</t>
  </si>
  <si>
    <t>Управління соціального захисту населення</t>
  </si>
  <si>
    <t>кількість  сімей, яким призначена допомога на дітей</t>
  </si>
  <si>
    <t>Надання допомоги згідно з Законом України від 18.05.2004 №1727-IV «Про державну соціальну допомогу особам, які не мають права на пенсію та особам з інвалідністю»</t>
  </si>
  <si>
    <t>кількість отримувачів допомоги</t>
  </si>
  <si>
    <t>Надання щомісячної грошової допомоги особі, яка проживає разом з особою з інвалідністю І та ІІ групи внаслідок психічного розладу, який за висновком лікарської комісії медичного закладу потребує постійного стороннього догляду, на догляд за ним, згідно з постановою КМУ від 02.08.2000 № 1192</t>
  </si>
  <si>
    <t>Забезпечити виплату тимчасової державної допомоги дітям, батьки яких ухиляються від сплати аліментів, не мають можливості утримувати дитину або місце проживання їх невідоме, згідно з постановою КМУ від  22.02.2006 №189</t>
  </si>
  <si>
    <t>Усього по Розділу 18</t>
  </si>
  <si>
    <t>35 осіб</t>
  </si>
  <si>
    <t>Надання державної соціальної допомоги особам з інвалідністю з дитинства та дітям з інвалідністю, відповідно до Закону України від 16.11.2000 №2109-ІІІ</t>
  </si>
  <si>
    <t>кількість громадян, яким призначено компенсацію</t>
  </si>
  <si>
    <t>Забезпечити виплату соціальних стипендій студентам (курсантам) вищих навчальних закладів (відповідно до Постанови КМУ від 28.12.2016 №1045)</t>
  </si>
  <si>
    <t>кількість студентів, які отримали виплату</t>
  </si>
  <si>
    <t>1830 осіб</t>
  </si>
  <si>
    <t>кількість отримувачів пільг</t>
  </si>
  <si>
    <t>Забезпечити надання пільг батькам загиблих в Афганістані  в межах норм споживання</t>
  </si>
  <si>
    <t xml:space="preserve">кількість сімей, яким надано пільги </t>
  </si>
  <si>
    <t>Надання разової грошової допомоги батькам загиблим в Афганістані</t>
  </si>
  <si>
    <t>кількість сімей, які отримали грошову допомогу</t>
  </si>
  <si>
    <t xml:space="preserve">Надання матеріальної допомоги на відшкодування витрат на проведення поховання одиноких батьків, загиблих в Афганістані або встановлення надгробка за зверненням особи, яка здійснила поховання </t>
  </si>
  <si>
    <t>2 особи</t>
  </si>
  <si>
    <t>Надання пільг на житлово-комунальні послуги Почесним громадянам міста та їх вдовам</t>
  </si>
  <si>
    <t>кількість  отримувачів пільг</t>
  </si>
  <si>
    <t>Надання пільг на послуги зв'язку (абон.плата) за  користування стаціонарним телефоном Почесним громадянам міста та їх вдовам</t>
  </si>
  <si>
    <t>10 осіб</t>
  </si>
  <si>
    <t>Безкоштовне отримання ліків за рецептами лікарів Почесним громадянам міста та їх вдовам</t>
  </si>
  <si>
    <t>кількість  отримувачів за рецептами ліків</t>
  </si>
  <si>
    <t>18 осіб</t>
  </si>
  <si>
    <t>Безоплатне зубопротезування   (крім протезування з дорогоцінних металів) Почесним громадянам міста та їх вдовам</t>
  </si>
  <si>
    <t>кількість отримувачів послуги</t>
  </si>
  <si>
    <t>6 осіб</t>
  </si>
  <si>
    <t>Надання  щорічної матеріальної допомоги Почесним громадянам міста у розмірі 3 встановленим законом прожиткових мінімумів</t>
  </si>
  <si>
    <t>кількість отримувачів матеріальної допомоги</t>
  </si>
  <si>
    <t>13 осіб</t>
  </si>
  <si>
    <t>Надання матеріальної допомоги до ювілейних дат Почесним громадянам міста</t>
  </si>
  <si>
    <t>1 особа</t>
  </si>
  <si>
    <t>Надання грошової допомоги на поховання та встановлення надгробка Почесним громадянам міста</t>
  </si>
  <si>
    <t xml:space="preserve">кількість отримувачів грошової допомоги  </t>
  </si>
  <si>
    <t>17 осіб</t>
  </si>
  <si>
    <t>Надання пільг на послуги зв'язку (абон.плата) за користування  стаціонарним телефоном</t>
  </si>
  <si>
    <t>Забезпечити виплату компенсацій громадянам згідно з Законом України "Про статус та соціальний захист громадян, які постраждали внаслідок Чорнобильської катастрофи"</t>
  </si>
  <si>
    <t>кількість отримувачів компенсації</t>
  </si>
  <si>
    <t xml:space="preserve">Надання матеріальної допомоги на виконання капітального ремонту квартир (будинків) громадян, які мають на це право </t>
  </si>
  <si>
    <t xml:space="preserve">кількість отримувачів матеріальної допомоги       </t>
  </si>
  <si>
    <t>9 од.</t>
  </si>
  <si>
    <t xml:space="preserve">Забезпечити санаторно-курортне лікування громадян, згідно з Законом України "Про статус та соціальний захист громадян, які постраждали внаслідок Чорнобильської катастрофи"
</t>
  </si>
  <si>
    <t>кількість  забезпечених санаторно-курортним лікуванням</t>
  </si>
  <si>
    <t>Надання компенсації за невикористане санаторно -курортне лікування громадянам, які постраждали внаслідок Чорнобильської катастрофи</t>
  </si>
  <si>
    <t xml:space="preserve">кількість отримувачів компенсації </t>
  </si>
  <si>
    <t>5 осіб</t>
  </si>
  <si>
    <t>Провести передоплату періодичних видань для малозабезпечених верств населення та осіб з інвалідністю</t>
  </si>
  <si>
    <t xml:space="preserve">кількість  передплачених примірників </t>
  </si>
  <si>
    <t>473 од.</t>
  </si>
  <si>
    <t>Провести передоплату періодичних видань для  ветеранів війни та праці</t>
  </si>
  <si>
    <t>477 од.</t>
  </si>
  <si>
    <t>Сприяння підтримки громадським організаціям міста ветеранів та осіб з інвалідністю соціального спрямування (за конкурсом)</t>
  </si>
  <si>
    <t>кількість отримувачів підтримки</t>
  </si>
  <si>
    <t>Надання компенсаційних виплат на пільговий проїзд                       автомобільним транспортом окремим категоріям громадян</t>
  </si>
  <si>
    <t>кількість отримувачів пільг на право безоплатного проїзду</t>
  </si>
  <si>
    <t xml:space="preserve"> Надання компенсаційних виплат на пільговий проїзд електротранспортом окремим категоріям громадян</t>
  </si>
  <si>
    <t>Надання компенсаційних виплат на пільговий проїзд залізничним транспортом окремим категоріям громадян</t>
  </si>
  <si>
    <t>кількість сімей, які отримали допомогу</t>
  </si>
  <si>
    <t xml:space="preserve">Надання матеріальної допомоги військовослужбовцям, звільненим з військової строкової служби 
</t>
  </si>
  <si>
    <t xml:space="preserve">Забезпечити санаторно-курортним лікуванням ветеранів війни </t>
  </si>
  <si>
    <t>кількість забезпечених санаторно-курортним лікуванням</t>
  </si>
  <si>
    <t>15 осіб</t>
  </si>
  <si>
    <t>Забезпечити санаторно-курортним лікуванням: ветеранів війни  у санаторіях, підпорядкованих Мінсоцполітики України</t>
  </si>
  <si>
    <t>Надання грошової компенсації замість санаторно-курортної путівки та вартості самостійного санаторно-курортного лікування  осібам з інвалідністю внаслідок війни</t>
  </si>
  <si>
    <t>кількість  забезпечених компенсацією за санаторно-курортне лікування</t>
  </si>
  <si>
    <t>Надання грошової компенсації замість санаторно-курортної путівки та вартості самостійного санаторно-курортного лікування деяким категоріям осіб з інвалідністю</t>
  </si>
  <si>
    <t>кількість забезпечених  компенсацією за санаторно-курортне лікування</t>
  </si>
  <si>
    <t>Надання матеріальної допомоги прийомним сім'ям та будинкам сімейного типу до Дня захисту дітей</t>
  </si>
  <si>
    <t>кількість сімей отримувачів матеріальної допомоги</t>
  </si>
  <si>
    <t>23 од.</t>
  </si>
  <si>
    <t>38 осіб</t>
  </si>
  <si>
    <t>11 осіб</t>
  </si>
  <si>
    <t>Забезпечити санаторно -курортним лікуванням:              осіб з інвалідністю загального захворювання та осіб з інвалідністю з дитинства</t>
  </si>
  <si>
    <t>43 особи</t>
  </si>
  <si>
    <t>Надання матеріальної допомоги цивільним особам, які зазнали поранень та ушкоджень здоров'я, отриманих під час проведення АТО/ООС</t>
  </si>
  <si>
    <t xml:space="preserve">Надання допомоги на поховання особам, які здійснили поховання громадян, що не перебували в трудових відносинах на день смерті </t>
  </si>
  <si>
    <t>150 осіб</t>
  </si>
  <si>
    <t>Надання грошової компенсації витрат  на автомобільне паливо із розрахунку 50 літрів високооктанового бензину на місяць відповідно до діючих цін на паливо (за наявності власного автомобіля) особам, які мають особливі трудові заслуги перед  Батьківщиною-Герої Соціалістичної Праці, Герої України та повні кавалери ордена Трудової Слави</t>
  </si>
  <si>
    <t>кількість отримувачів грошової компенсації</t>
  </si>
  <si>
    <t>Надання компенсації вартості проїзду один раз на рік до будь якого населеного пункту України та у зворотному напрямку особам, які постраждали внаслідок аварії ЧАЕС 1 та 2 категорії</t>
  </si>
  <si>
    <t xml:space="preserve">кількість отримувачів компенсації
</t>
  </si>
  <si>
    <t>Надання матеріальної допомоги особам, позбавленим особистої свободи незаконними збройними формуваннями на тимчасово окупованих територіях України, у зв'язку з громадською або політичною діяльністю таких осіб та членів їх сімей</t>
  </si>
  <si>
    <t xml:space="preserve">Забезпечити надання  матеріальної допомоги  постраждалим внаслідок Чорнобильської катастрофи </t>
  </si>
  <si>
    <t>Забезпечення виплати матеріальної допомоги тяжкохворим та онкохворим громадянам з числа постраждалих внаслідок Чорнобильської катастрофи</t>
  </si>
  <si>
    <t>Надання пільг особам з інвалідністю 1-2 груп по зору за користування стаціонарним телефоном</t>
  </si>
  <si>
    <t>кількість отримувачів пільги</t>
  </si>
  <si>
    <t xml:space="preserve">Надання разової грошової допомоги непрацюючим працездатним особам, з числа онкохворих, яким не встановлено групу інвалідності </t>
  </si>
  <si>
    <t>100 осіб</t>
  </si>
  <si>
    <t>Надання державної соціальної допомоги на дітей - сиріт та дітей, позбавлених батьківського піклування, грошового забезпечення батькам - вихователям і прийомним батькам за надання соціальних послуг у дитячих будинках сімейного типу та прийомних сім'ях за принципом "гроші ходять за дитиною", оплату послуг із здійснення патронату над дитиною та виплату соціальної допомоги на утримання дитини в сім'ї та патронатного вихователя, підтримку малих групових будинків</t>
  </si>
  <si>
    <t>кількість  отримувачів  допомоги</t>
  </si>
  <si>
    <t>Забезпечення оздоровлення та відпочинку дітей, які потребують особливої соціальної уваги та підтримки за путівками отриманими від Донецької обласної державної адміністрації (в тому числі УДЦ "Молода гвардія" м.Одеса, МДЦ "Артек" м.Київ)</t>
  </si>
  <si>
    <t>кількість  оздоровлених дітей</t>
  </si>
  <si>
    <t>50 осіб</t>
  </si>
  <si>
    <t>Часткове або повне відшкодування вартості путівки дитячим закладам оздоровлення та відпочинку Донецької області за послуги з оздоровлення та відпочинку дітей, які потребують особливої соціальної уваги та підтримки та дітей, які виховуються в сім'ях з дітьми</t>
  </si>
  <si>
    <t>Організація безпечного перевезення дітей до місця оздоровлення і відпочинку та у зворотньому напрямку ( в тому числі: сплата автотранспортних послуг, оплата праці супроводжуючих осіб, придбання та бронювання квитків, оплата добових, проживання тощо)</t>
  </si>
  <si>
    <t>кількість послуг, які будуть надані при перевезенні дітей</t>
  </si>
  <si>
    <t>60 од.</t>
  </si>
  <si>
    <t>Управління соціального захисту населення, недержавні громадські організації соціального спрямування</t>
  </si>
  <si>
    <t xml:space="preserve">кількість отримувачів послуг </t>
  </si>
  <si>
    <t>40 осіб</t>
  </si>
  <si>
    <t>Надання послуг з перевезення дітей з інвалідністю КУ "Центр комплексної реабілітації для осіб (дітей) з інвалідністю Слов'янської міської ради"</t>
  </si>
  <si>
    <t>КУ «Центр комплексної реабілітації для осіб (дітей) з інвалідністю Слов'янської міської ради»</t>
  </si>
  <si>
    <t>64 особи</t>
  </si>
  <si>
    <t>КУ "Центр обліку бездомних осіб з будинком нічного перебування  Слов'янської міської ради"</t>
  </si>
  <si>
    <t>кількість відремонтованих приміщень</t>
  </si>
  <si>
    <t>1 од.</t>
  </si>
  <si>
    <t>кількість придбаного обладнання і предметів довгосрокового користування</t>
  </si>
  <si>
    <t>20 од.</t>
  </si>
  <si>
    <t xml:space="preserve">КУ "Центр обліку бездомних осіб з будинком нічного перебування  Слов'янської міської ради" </t>
  </si>
  <si>
    <t>250 осіб</t>
  </si>
  <si>
    <t>Здійсненя заходів із забезпечення безперешкодного доступу осіб з інвалідністю в установу ( обладнання пандусу та санітарно - гігієнічної кімнати)</t>
  </si>
  <si>
    <t>Створення служби "Соціальне таксі" на території м.Слов'янська</t>
  </si>
  <si>
    <t>КУ "Територіальний центр соціального обслуговування (надання соціальних послуг) Слов'янської міської ради Донецької області"</t>
  </si>
  <si>
    <t xml:space="preserve">  87 осіб      /щомісячно</t>
  </si>
  <si>
    <t>Здійснення заходів щодо соціального захисту бездомних осіб та осіб, звільнених з місць позбавлення волі, укріплення матеріально-технічної бази установи: придбання м'якого інвентарю, меблів для гардеробної кімнати та ізолятору</t>
  </si>
  <si>
    <t xml:space="preserve">Розробка ПКД для забезпечення доступності будівлі  територіального центру соціального обслуговування для осіб з інвалідністю-візочників </t>
  </si>
  <si>
    <t xml:space="preserve"> кількість комплектів ПКД</t>
  </si>
  <si>
    <t>Виявлення потреб населення у соціальних послугах на теріторії м. Слов'янська</t>
  </si>
  <si>
    <t>КУ "Територіальний центр соціального обслуговування (надання соціальних послуг) Слов'янської міської ради Донецької області", КУ "Центр обліку бездомних осіб з будинком нічного перебування Словянської міської ради, управління соціального захисту населення, КУ "Центр комплексної реабілітації для осіб(дітей) з інвалідністю " та інші надавачі послуг</t>
  </si>
  <si>
    <t>кількість отримувачів послуг</t>
  </si>
  <si>
    <t>1000 осіб</t>
  </si>
  <si>
    <t>Розробка заходів по задоволенню потреби у соціальних послугах із залученням представників інститутів громадянського суспільства</t>
  </si>
  <si>
    <t>КУ "Територіальний центр соціального обслуговування (надання соціальних послуг) Слов'янської міської ради Донецької області", КУ "Центр обліку бездомних осіб з будинком нічного перебування Словянської міської ради, Управління соціального захисту населення, КУ "Центр комплексної реабілітації для осіб(дітей) з інвалідністю " та інші надавачі послуг</t>
  </si>
  <si>
    <t>Розробка ПКД з капітального ремонту фасаду будівлі установи за адресою: вул.Вільна,7а, м.Слов'янськ</t>
  </si>
  <si>
    <t>кількість комплектів ПКд</t>
  </si>
  <si>
    <t>Укріпити матеріально-технічну базу територіального центру соціального обслуговування у відповідності з вимогами Державних стандартів (оплата комунальних послуг, заробітна плата, прибдання обладнання і предметів довгострокового користування)</t>
  </si>
  <si>
    <t>15 од.</t>
  </si>
  <si>
    <t>Здійснення моніторингу та оцінки соціальних послуг з оприлюдненням результатів</t>
  </si>
  <si>
    <t>кількість виявлених</t>
  </si>
  <si>
    <t>Здійснення прийому осіб з інваліднісю щодо забезпечення їх технічними та іншими засобами реабілітації</t>
  </si>
  <si>
    <t>кількість отримувачів засобів</t>
  </si>
  <si>
    <t>400 осіб</t>
  </si>
  <si>
    <t>Надання грошової допомоги постраждалим, житло яких пошкоджено внаслідок надзвичайної ситуації в період проведення АТО/ООС, які залишилися на попередньому місці проживання</t>
  </si>
  <si>
    <t>90 осіб</t>
  </si>
  <si>
    <t>Надати грошову та натуральну допомогу малозабезпеченим сім'ям, самотнім пенсіонерам, особам з інвалідністю</t>
  </si>
  <si>
    <t>670 осіб</t>
  </si>
  <si>
    <t>Надання грошової допомоги особам, які досягли 100 річного віку</t>
  </si>
  <si>
    <t>Надання матеріальної допомоги бездомним громадянам, та особам звільненим з місць позбавлення волі</t>
  </si>
  <si>
    <t>Грошова компенсація за належні для отримання жилі приміщення для сімей осіб, визначених абзацами 5-8 пункту 1 статті 10 Закону України "Про статус ветеранів війни, гарантії їх соціального захисту", для осіб з інвалідністю І-ІІ групи, яка настала внаслідок поранення, контузії, каліцтва або захворювання, одержаних під час беспосередньої участі в антитерористичної операції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</si>
  <si>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беспосередню участь в антитерористичній операції</t>
  </si>
  <si>
    <t>3 особи</t>
  </si>
  <si>
    <t>Забезпечити виплату щомісячної допомоги учням закладів професійної (професійно-технічної) освіти, студентам (курсантам) закладів  фахової передвищої освіти, закладів вищої освіти з числа дітей - сиріт та дітей, позбавлених батьківського піклування, які перебувають на повному державному забезпеченні</t>
  </si>
  <si>
    <t>Передбачити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</si>
  <si>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60 осіб</t>
  </si>
  <si>
    <t>Забезпечити  пільгове медичне обслуговування осіб, які постраждали внаслідок Чорнобильської катастрофи</t>
  </si>
  <si>
    <t>Забезпечити виплату матеріальної допомоги на поховання учасників бойових дій та осіб з інвалідністю внаслідок війни</t>
  </si>
  <si>
    <t>Забезпечити компенсаційні виплати особам з інвалідністю на бензин, ремонт, технічне обслуговування автомобілів, мотоколясок і на транспортне обслуговування</t>
  </si>
  <si>
    <t>Забезпечити встановлення телефонів особам з інвалідністю І і ІІ груп</t>
  </si>
  <si>
    <t xml:space="preserve"> </t>
  </si>
  <si>
    <t>кількість заходів</t>
  </si>
  <si>
    <t>Усього по Розділу 17</t>
  </si>
  <si>
    <t>Надання одноразової матеріальної допомоги одному з батьків, опікуну або законному представнику неповнолітньої дитини загиблого учасника антитерористичної операції  у розмірі 10000 грн</t>
  </si>
  <si>
    <t>Надання пільг на оплату житлово-комунальних послуг батькам загиблих учасників АТО у розмірі 50% у межах соціальних норм згідно чинного законодавства</t>
  </si>
  <si>
    <t>кількість сімей, яким призначено пільги</t>
  </si>
  <si>
    <t>Сприяння підтримки недержавним громадським організаціям ветеранів та осіб з інвалідністю АТО</t>
  </si>
  <si>
    <t>Забезпечити санаторно-курортним лікуванням постраждалих  учасників Революції Гідності та учасників антитерористичної операції</t>
  </si>
  <si>
    <t>Забезпечити психологічну реабілітацію  учасників антитерористичної операції</t>
  </si>
  <si>
    <t>30 осіб</t>
  </si>
  <si>
    <t>Забезпечити соціально-професійну адаптацію учасників антитерористичної операції</t>
  </si>
  <si>
    <t>кількість забезпечених соціально-професійной адаптацією</t>
  </si>
  <si>
    <t>Надання щорічної одноразової грошової допомоги членам сімей загиблих (померлих) учасників АТО (ООС) для відвідування урочистих заходів з приводу відзначення пам'ятних дат та вшанування пам'яті загиблих осіб, які брали безпосередню участь в антитерористичній операції (ООС) в розмірі 1500 грн (за зверненням) за рахунок коштів місцевого бюджету</t>
  </si>
  <si>
    <t>Надання одноразової матеріальної допомоги при встановленні групи інвалідності внаслідок війни учасникам бойових дій в період проведення антитерористичної операції</t>
  </si>
  <si>
    <t>Надати одноразову грошову допомогу постраждалим особам та  внутрішньо переміщеним особам  (ПКМУ від 01.10.2014 № 535)</t>
  </si>
  <si>
    <t>20 осіб</t>
  </si>
  <si>
    <t xml:space="preserve">Надання одноразової матеріальної допомоги малозабезпеченим внутрішньо переміщеним особам, які фактично проживають в м.Слов'янську, внесені до сегменту обліку ВПО, у разі хірургічного втручання, довгострокового лікування, тривалої хвороби </t>
  </si>
  <si>
    <t>Забезпечити надання матеріальної допомоги особам з інвалідністю внаслідок війни з числа учасників антитерористичної операції та членам сімей загиблих</t>
  </si>
  <si>
    <t>Надання матеріальної допомоги до дня "Святого Миколая" (19 грудня) неповнолітнім дітям в разі загибелі одного з батьків під час участі в АТО/ООС</t>
  </si>
  <si>
    <t>Усього по Розділу 19</t>
  </si>
  <si>
    <t>2</t>
  </si>
  <si>
    <t>10 од.</t>
  </si>
  <si>
    <t>1000 од.</t>
  </si>
  <si>
    <t>кількість</t>
  </si>
  <si>
    <t xml:space="preserve">Інші завдання: Ефективне управління майном територіальної громади </t>
  </si>
  <si>
    <t>Судовий збір</t>
  </si>
  <si>
    <t xml:space="preserve">Управління комунальної власності </t>
  </si>
  <si>
    <t>кількість судових зборів</t>
  </si>
  <si>
    <t>Здійснення незалежної експертної оцінки для цілей бухгалтерського обліку</t>
  </si>
  <si>
    <t>кількість об'єктів, що не мають власника або власник невідомий</t>
  </si>
  <si>
    <t xml:space="preserve">Благоустрій приміщення по пров. Лермонтова, 30 </t>
  </si>
  <si>
    <t>2.2.1 Підвищення якості та загальної доступності медичних послуг у містах та сільській місцевості</t>
  </si>
  <si>
    <t>Удосконалення кадрової політики</t>
  </si>
  <si>
    <t>Перепідготовка кадрів для центру первинної медико-санітарної допомоги, комунальних некомерційних підприємств</t>
  </si>
  <si>
    <t>Відділ охорони здоров'я</t>
  </si>
  <si>
    <t>кількість
лікарів,
середніх медпрацівників</t>
  </si>
  <si>
    <t>Щомісячні доплати до заробітної плати медичним працівникам (лікарям), що надають первинну медичну допомогу</t>
  </si>
  <si>
    <t>кількість лікарів</t>
  </si>
  <si>
    <t>Впровадження та розвиток єдиної медичної інформаційної системи охорони здоров'я</t>
  </si>
  <si>
    <t>кількість комп'ютерного оснащення, робочих місць</t>
  </si>
  <si>
    <t>Забезпечення хворих на ВІЛ-інфекцію і СНІД  та профілактика ВІЛ-інфекції</t>
  </si>
  <si>
    <t>Придбання тест/систем, реактивів та систем відбору крові задля добровільного консультування і тестування на ВІЛ-інфекцію та обстеження ВІЛ-інфікованих пацієнтів, що перебувають під медичним наглядом</t>
  </si>
  <si>
    <t>Придбання лікарських засобів задля профілактики  та лікування опортуністичних інфекцій, супутніх станів та захворювань у ВІЛ-інфікованих та хворих на СНІД</t>
  </si>
  <si>
    <t>загальна кількість пацієнтів</t>
  </si>
  <si>
    <t>80 осіб</t>
  </si>
  <si>
    <t>Забезпечення хворих на туберкульоз та профілактика захворювання</t>
  </si>
  <si>
    <t>Забезпечувати  безкоштовною рентген плівкою, реактивами для проведення профоглядів  на ТБ осіб з визначених груп "ризику" (в першу чергу - ВІЛ-інфікованих, звільнених з місць позбавлення волі, контактних з вогнищ ТБ, безпритульних)</t>
  </si>
  <si>
    <t xml:space="preserve">кількість рентгенологічних досліджень, 
бактеріологічних досліджень
</t>
  </si>
  <si>
    <t>Забезпечення продовольчими пакетами на амбулаторному лікуванні</t>
  </si>
  <si>
    <t>кількість хворих</t>
  </si>
  <si>
    <t>кількість дітей</t>
  </si>
  <si>
    <t>Забезпечити туберкуліном та витратними матеріалами для обов'язкової щорічної туберкулінодіагностики дітям 1-14 років, в першу чергу – з груп "ризику"</t>
  </si>
  <si>
    <t>кількість дітей, яким встановлено пробу Манту</t>
  </si>
  <si>
    <t>Закуповувати одноразові контейнери для збору мокротиння та транспортувати у бактеріоскопічний пункт</t>
  </si>
  <si>
    <t>кількість бактеріоскопічних обстежень на 1000 дорослого населення</t>
  </si>
  <si>
    <t>Забезпечення хворих на цукровий та нецукровий діабет</t>
  </si>
  <si>
    <t>Цукорознижаючими препаратами та лікарськими засобами  хворих на нецукровий діабет</t>
  </si>
  <si>
    <t>Глюкометрами, в тому числі ланцетами</t>
  </si>
  <si>
    <t>Забезпечення дітей, вагітних хворих на цукровий діабет витратними матеріалами (голки, тест-смужки та ін.)</t>
  </si>
  <si>
    <t>кількість хворих дітей; вагітних</t>
  </si>
  <si>
    <t>Забезпечення хворих на вірусний гепатит С</t>
  </si>
  <si>
    <t xml:space="preserve">Закупівля лікарських засобів </t>
  </si>
  <si>
    <t>Закупівля діагностичних засобів</t>
  </si>
  <si>
    <t>Забезпечення населення міста медичними імунобіологічними препаратами проти вакцинокерованих інфекцій, зокрема сказу, правцю, ботулізму, туляремії тощо</t>
  </si>
  <si>
    <t>Закупівля вакцин</t>
  </si>
  <si>
    <t>кількість щеплень (імунізація мед.працівників гепатит В, імунізація мед.працівників, хворих, які знаходяться на Д обліку проти грипу)</t>
  </si>
  <si>
    <t>Закупівля анатоксинів та сироваток</t>
  </si>
  <si>
    <t>Закупівля виробів медичного призначення, у т.ч. індикаторних карток</t>
  </si>
  <si>
    <t>загальна кількість хворих</t>
  </si>
  <si>
    <t>Забезпечення онкологічних хворих</t>
  </si>
  <si>
    <t>Організація паліотивної допомоги хворим на онкологічну патологію та больовий синдром</t>
  </si>
  <si>
    <t>кількість пролікованих онкологічних хворих</t>
  </si>
  <si>
    <t>кількість онкологічних хворих</t>
  </si>
  <si>
    <t>Забезпечення хворих з захворюваннями сердцево-судинної системи та судино-мозкової системи</t>
  </si>
  <si>
    <t>Лікарськими засобами для надання невідкладної медичної допомоги, в тому числі фібрінолітичними препаратами</t>
  </si>
  <si>
    <t>загальна кількість хворих з ССЗ, яким проведено тромболізіс</t>
  </si>
  <si>
    <t>Відповідно до сучасних стандартів лікування забезпечено: лікарськими засобами</t>
  </si>
  <si>
    <t>загальна кількість пацієнтів, отримавших лікування</t>
  </si>
  <si>
    <t>Забезпечення пільгової категорії населення</t>
  </si>
  <si>
    <t>Забезпечення лікарськими засобами пільгові групи населення та хворих за певними категоріями захворювань, ветеранів праці та осіб похилого віку</t>
  </si>
  <si>
    <t>кількість рецептів</t>
  </si>
  <si>
    <t>Забезпечення пільгової категорії населення зубним протезуванням</t>
  </si>
  <si>
    <t>кількість пільговиків</t>
  </si>
  <si>
    <t>Забезпечення пільгової категорії населення слуховими апаратами</t>
  </si>
  <si>
    <t>кількість забезпечених</t>
  </si>
  <si>
    <t xml:space="preserve">кількість забезпечених </t>
  </si>
  <si>
    <t>Забезпечення пільгової категорії населення виробами медичного призначення (калоприймачі, сечоприймачі, памперси, високо поглинаючі прокладки)</t>
  </si>
  <si>
    <t>Забезпечення  лікарськими засобами дітей, хворих на гіпофізарний нанізм</t>
  </si>
  <si>
    <t>45 осіб</t>
  </si>
  <si>
    <t xml:space="preserve">Забезпечення хворих на орфанні захворювання </t>
  </si>
  <si>
    <t>Забезпечення лікарськими засобами хворих на гемофілію та інші рідкісні (орфанні) захворювання</t>
  </si>
  <si>
    <t xml:space="preserve">Забезпечення хворих на орфанні захворювання виробами медичного призначення </t>
  </si>
  <si>
    <t>Забезпечення дітей, хворих на фенілкетонурію, продуктами лікувального харчування</t>
  </si>
  <si>
    <t>Надання медичної допомоги жінкам фертильного віку, вагітним та дітям</t>
  </si>
  <si>
    <t xml:space="preserve">Забезпечення сучасними методами пренатальної діагностики вродженої та спадкової патології вагітних групи ризику 100% -вим охопленням </t>
  </si>
  <si>
    <t xml:space="preserve">кількість вагітних </t>
  </si>
  <si>
    <t>Забезпечення контрацептивами (оральні, бар'єрні, ВМК та інші) жінок, яким вагітність та пологи загрожують життю</t>
  </si>
  <si>
    <t>кількість жінок</t>
  </si>
  <si>
    <t xml:space="preserve">Забезпечення медикаментами для надання невідкладної допомоги (при тяжких гестозах, септичних ускладненнях та анеміях тощо) </t>
  </si>
  <si>
    <t>Забезпечення медикаментами при акушерських кровотечах</t>
  </si>
  <si>
    <t>Забезпечення дітей перших двох років життя з малозабезпечених сімей пільговим харчуванням</t>
  </si>
  <si>
    <t>Матеріально-технічне оснащення медичних підприємств у відповідності до сучасних вимог</t>
  </si>
  <si>
    <t>кільксть підприємств, які планується оснастити</t>
  </si>
  <si>
    <t>Запобігання поширенню, діагностика та лікування гострої респіраторної хвороби, спричиненої COVID-19 (закупівля медичного обладнання, забезпечення засобами індивідуального захисту, дезінфікуючими засобами, захисними виробами, створення резерву медичних препаратів, організація підвозу працівників підприємств охорони здоров'я та інше)</t>
  </si>
  <si>
    <t>Інше</t>
  </si>
  <si>
    <t>Відділ охорони здоров'я, управління житлово-комунального господарства</t>
  </si>
  <si>
    <t>кількість ПКД з позитивним експертним звітом</t>
  </si>
  <si>
    <t>кількість підприємств</t>
  </si>
  <si>
    <t>Усього по Розділу 13</t>
  </si>
  <si>
    <t>Охорона атмосферного повітря</t>
  </si>
  <si>
    <t>ТОВ "Донметсплав"</t>
  </si>
  <si>
    <t>на 0,06 т/р</t>
  </si>
  <si>
    <t>Охорона і раціональне використання водних ресурсів</t>
  </si>
  <si>
    <t>4.1.3 Захист водних ресурсів від виснаження та забруднення</t>
  </si>
  <si>
    <t>Встановлення прибережно захисних смуг в водоохоронних зонах с паспортизацією водойм, в т.ч. проєктні роботи</t>
  </si>
  <si>
    <t xml:space="preserve"> 2  Паспорти водних об'єктів  </t>
  </si>
  <si>
    <t>Роботи, пов'язані з поліпшенням технічного стану та благоустрою водойм</t>
  </si>
  <si>
    <t>встановлення прибережно захисної смуги водойми з послідуючою паспортизацією</t>
  </si>
  <si>
    <t>4.1.4 Зниження навантаження на атмосферне повітря</t>
  </si>
  <si>
    <t>Охорона і раціональне використання природних рослинних ресурсів, ресурсів тваринного світу та збереження природно-заповідного фонду</t>
  </si>
  <si>
    <t>4.1.5 Збереження біологічного та ландшафтного різноманіття, родючості земель</t>
  </si>
  <si>
    <t>Утримання регіонального ландшафтного парку "Слов'янський курорт"</t>
  </si>
  <si>
    <t>431,31 га</t>
  </si>
  <si>
    <t xml:space="preserve">Розроблення проєкту землеустрою щодо відведення земельної ділянки у постійне користування РЛП "Слов'янський курорт" </t>
  </si>
  <si>
    <t>1 проєкт</t>
  </si>
  <si>
    <t>Заходи з проведення акарицидної обробки зелених зон міста</t>
  </si>
  <si>
    <t>43 га</t>
  </si>
  <si>
    <t>Регулювання чисельності безпритульних тварин гуманними методами</t>
  </si>
  <si>
    <t>350 тварин</t>
  </si>
  <si>
    <t>збереження природно-заповідного фонду</t>
  </si>
  <si>
    <t>відновлення існуючих і створення нових зелених зон міста</t>
  </si>
  <si>
    <t>розвиток рекреаційної діяльності об'єкта природо-заповідного фонду</t>
  </si>
  <si>
    <t>створення безпечних умов відвідування зелених зон</t>
  </si>
  <si>
    <t>створення умов для безпечного співіснування тварин і людини, захист тварин від жорстокого поводження з ними</t>
  </si>
  <si>
    <t>Раціональне використання і зберегання відходів виробництва і побутових відходів</t>
  </si>
  <si>
    <t xml:space="preserve">Забезпечення екологічно безпечного збирання, перевезення, зберігання, оброблення, утилізації, видалення, знешкодження і захоронення відходів та небезпечних хімічних речовин, а саме, облаштування контейнерних майданчиків </t>
  </si>
  <si>
    <t>80од. S=8 м²</t>
  </si>
  <si>
    <t>Забезпечення екологічно безпечного збирання, перевезення, зберігання, оброблення, утилізації, видалення, знешкодження і захоронення відходів та небезпечних хімічних речовин, а саме, ліквідація несанкціонованих звалищ та місць скупчення побутових відходів</t>
  </si>
  <si>
    <t>Придбання та впровадження установок, обладнання та машин для збору, транспортування, перероблення, знешкодження та складування побутових відходів, а саме, придбання контейнерів для збору ТПВ</t>
  </si>
  <si>
    <t>забезпечення екологічної безпеки територіальної громади, упорядкування місць збору побутових відходів</t>
  </si>
  <si>
    <t>забезпечення екологічної безпеки територіальної громади,  поліпшення екологічного стану</t>
  </si>
  <si>
    <t xml:space="preserve">утилізація небезпечних відходів у складі побутових   </t>
  </si>
  <si>
    <t>безпечне збирання побутових відходів</t>
  </si>
  <si>
    <t xml:space="preserve"> 6 несанкціонованих звалищ  V=321 м.куб</t>
  </si>
  <si>
    <t>Наука, інформація, освіта та моніторинг охорони навколишнього природного середовища</t>
  </si>
  <si>
    <t>Розробка проєктно-кошторисної документації по заходу з озеленення міста, а саме, будівництво районного парку "Лісний", м. Слов'янськ, Донецька область</t>
  </si>
  <si>
    <t>Функціонування державної системи моніторингу навколишнього природного середовища</t>
  </si>
  <si>
    <t>Проведення науково-технічних конференцій і семінарів, організація виставок, фестивалів та інших заходів щодо пропаганди охорони навколишнього природного середовища, видання поліграфічної продукції з екологічної тематики, створення бібліотек, відеотек, фонотек тощо</t>
  </si>
  <si>
    <t xml:space="preserve">4.1.4 Зниження навантаження на атмосферне повітря                                                                                                                   </t>
  </si>
  <si>
    <t>4.1.1 Удосконалення публічного екологічного управління та моніторингу</t>
  </si>
  <si>
    <t>4.1.2 Підвищення екологічної свідомості населення</t>
  </si>
  <si>
    <t xml:space="preserve">4.2.2 Сприяння зменшенню об'ємів утворення твердих побутових відходів </t>
  </si>
  <si>
    <t>кількість розроблених ПКД щодо будівництва об'єкту зеленого господарства міста на площі 13га</t>
  </si>
  <si>
    <t>контроль за забрудненням атмосферного повітря: кількість досліджень</t>
  </si>
  <si>
    <t xml:space="preserve">кількість розроблених проєктів </t>
  </si>
  <si>
    <t>кількість розроблених ПКД</t>
  </si>
  <si>
    <t>Усього по Розділу 22</t>
  </si>
  <si>
    <t>участь та організація науково-просвітницьких заходів, конкурсів, виставок. Видання буклетів на екологічну тематику</t>
  </si>
  <si>
    <t>3.4.3 Розвиток системи просторового планування з використанням електронних ресурсів</t>
  </si>
  <si>
    <t>2.3.3 Підтримка спорту вищих досягнень, дитячо-юнацького і резервного спорту</t>
  </si>
  <si>
    <t>Проведення та участь у спортивно-масових заходах</t>
  </si>
  <si>
    <t>Відділ у справах сім'ї, молоді, фізичної культури та спорту</t>
  </si>
  <si>
    <t>кількість учасників спортивних заходів, змагань</t>
  </si>
  <si>
    <t>Проведення навчально-тренувальних зборів, змагань, турнірів, спортивно-масових, урочистих заходів тощо; забезпечення участі спортсменів, команд та організацій у міських, регіональних, обласних, всеукраїнських та міжнародних змаганнях з олімпійських, неолімпійських та національних видів спорту; проведення фізкультурно-масових заходів серед населення</t>
  </si>
  <si>
    <t>Надання фінансової допомоги провідним спортсменам в т.ч.:</t>
  </si>
  <si>
    <t>кількість спортсменів</t>
  </si>
  <si>
    <t>Виплата одноразових винагород, премій спортсменам та їх тренерам за досягнення високих спортивних результатів</t>
  </si>
  <si>
    <t>кількість отримувачів винагород, премій</t>
  </si>
  <si>
    <t>КЗ "Фізкультурно-оздоровчий комплекс м.Слов'янська"</t>
  </si>
  <si>
    <t>КПНЗ "Міська КДЮСШ"</t>
  </si>
  <si>
    <t>КЗ "Спортивний клуб за місцем проживання школа «Культурно-спортивний центр"</t>
  </si>
  <si>
    <t xml:space="preserve">Заходи щодо підтримки об’єктів комунальної власності (утримання ДЮСШ, спортивних споруд та «пристосованих приміщень») </t>
  </si>
  <si>
    <t xml:space="preserve"> КЗ "ДЮСШ м. Слов'янська"</t>
  </si>
  <si>
    <t>утримання закладу</t>
  </si>
  <si>
    <t>Утримання КПНЗ "Міська КДЮСШ"</t>
  </si>
  <si>
    <t>КЗ "Фізкультурно-оздоровчий комплекс м. Слов'янська"</t>
  </si>
  <si>
    <t>Обслуговування системи з дезінфекції води (придбання фільтрів, реагентів; колб для системи дезінфекції Aquatrons systems і8000 тощо)</t>
  </si>
  <si>
    <t>кількість ПКД</t>
  </si>
  <si>
    <t>КЗ "Спортивний клуб за місцем проживання "Культурно-спортивний центр"</t>
  </si>
  <si>
    <t>Утримання КЗ "Спортивний клуб за місцем проживання "Культурно-спортивний центр"</t>
  </si>
  <si>
    <t>Заходи щодо сприяння розвитку футболу в Слов'янську: підтримка ФК "Слов'янськ"; інших аматорських футбольних команд (які виступають у офіційних заходах згідно календаря Федерації футболу Донецької області); придбання спортивного інвентарю, обладнання; спортивної форми</t>
  </si>
  <si>
    <t xml:space="preserve">кількість зборів, змагань </t>
  </si>
  <si>
    <t>7</t>
  </si>
  <si>
    <t>Усього по Розділу 14</t>
  </si>
  <si>
    <t>Стипендія провідним та перспективним спортсменам Слов'янської міської територіальної громади</t>
  </si>
  <si>
    <t>150 од.</t>
  </si>
  <si>
    <t>кількість  матеріалів, витратних засобів</t>
  </si>
  <si>
    <t>1 заклад</t>
  </si>
  <si>
    <t>Утримання КЗ "Фізкультурно-оздоровчий комплекс м.Слов'янська"</t>
  </si>
  <si>
    <t>Проведення навчально-тренувальних зборів, змагань, турнірів, спортивно-масових, урочистих заходів тощо; забезпечення участі спортсменів, команд та організацій у міських, регіональних, обласних, всеукраїнських та міжнародних змаганнях з видів спорту серед людей з інвалідністю</t>
  </si>
  <si>
    <t>Усього по Розділу 21</t>
  </si>
  <si>
    <t>Забезпечення якісного управління житловим фондом та поліпшення умов проживання мешканців</t>
  </si>
  <si>
    <t>1.1</t>
  </si>
  <si>
    <t>Реконструкція / капітальний ремонт житлових будинків (будівельних конструкцій, інженерних комунікацій)</t>
  </si>
  <si>
    <t>Управління житлово - комунального господарства</t>
  </si>
  <si>
    <t>Капітальний ремонт систем пожежної сигналізації та систем оповіщення людей про пожежу та управління евакуацією людей в гуртожитках комунальної власності</t>
  </si>
  <si>
    <t>Розробка проєктно-кошторисної документації: "Капітальний ремонт покриття житлового будинку по вул.Батюка, 54 м.Слов'янськ"</t>
  </si>
  <si>
    <t>Утримання мережі газопроводу с.Семенівка та по вул. Новий Побут м.Слов'янськ до котельні</t>
  </si>
  <si>
    <t>протяжність підвідного газопроводу</t>
  </si>
  <si>
    <t>2,442 км</t>
  </si>
  <si>
    <t>Поточний ремонт житлового фонду</t>
  </si>
  <si>
    <t>Відновлення систем автоматичного протипожежного захисту в будинках підвищеної поверховості м.Слов'янськ</t>
  </si>
  <si>
    <t>2.1</t>
  </si>
  <si>
    <t>Капітальний ремонт (вибірковий) житлового фонду ОСББ м.Слов'янськ</t>
  </si>
  <si>
    <t>Забезпечення реалізації заходів з капітального ремонту та реконструкції теплового господарства</t>
  </si>
  <si>
    <t xml:space="preserve">Встановлення комерційних приладів обліку теплової енергії </t>
  </si>
  <si>
    <t>Розробка схеми оптимізації теплопостачання м.Слов'янськ</t>
  </si>
  <si>
    <t>Розробка проєктно-кошторисної документації по об'єкту "Будівництво зовнішніх мереж теплопостачання по вул.Новий Побут м.Слов'янськ"</t>
  </si>
  <si>
    <t>Забезпечення реалізації заходів з капітального ремонту та реконструкції водопровідно-каналізаційного господарства</t>
  </si>
  <si>
    <t>Мережі  водопостачання та фільтрувальна станція</t>
  </si>
  <si>
    <t>Розробка проєктно-кошторисної документації по об'єкту "Оптимізація системи водопостачання м.Слов'янськ шляхом реконструкції водопроводів від водозабору КП "Водозниження" до Черевківських резервуарів чистої води КП "Компанія "Вода Донбасу"</t>
  </si>
  <si>
    <t xml:space="preserve">Розробка проєктно-кошторисної документації на реконструкцію та капітальний ремонт об'єктів водопостачання та водовідведення </t>
  </si>
  <si>
    <t>Оснащення вводів багатоповерхових житлових будинків м.Слов'янськ комерційними приладами обліку питної води (капітальний ремонт)</t>
  </si>
  <si>
    <t>Капітальний ремонт водопроводу по б-ру Пушкіна (від вул.Шевченка до вул.Василівська) м.Слов'янськ (у т.ч. розробка проєктно-кошторисної документації)</t>
  </si>
  <si>
    <t>Капітальний ремонт башти Рожновського смт Билбасівка та с.Торець</t>
  </si>
  <si>
    <t>Розроблення схеми оптимізації системи централізованого водопостачання та водовідведення м.Слов'янськ</t>
  </si>
  <si>
    <t>Водовідведення</t>
  </si>
  <si>
    <t>кількість підприємств, які потребують підтримки</t>
  </si>
  <si>
    <t>Благоустрій територій населених пунктів</t>
  </si>
  <si>
    <t>кількість проєктів</t>
  </si>
  <si>
    <t>6 од.</t>
  </si>
  <si>
    <t>кількість схем</t>
  </si>
  <si>
    <t>Управління житлово-комунального господарства</t>
  </si>
  <si>
    <t>Зливова каналізація</t>
  </si>
  <si>
    <t>Утримання та поточний ремонт зливової каналізації</t>
  </si>
  <si>
    <t>протяжність мережі</t>
  </si>
  <si>
    <t>14,2 км</t>
  </si>
  <si>
    <t>Експлуатаційні витрати на утримання та ремонт водознижуючих насосних станцій (для обслуговування зливової каналізації та дренажних систем) (в т.ч. обслуговування, електрозабезпечення)</t>
  </si>
  <si>
    <t>кількість насосних станцій</t>
  </si>
  <si>
    <t>31 од.</t>
  </si>
  <si>
    <t>Капітальний ремонт мереж зливової каналізації</t>
  </si>
  <si>
    <t>довжина відремонтованої мережі</t>
  </si>
  <si>
    <t>2,8 км</t>
  </si>
  <si>
    <t>Утримання, ремонт та будівництво об'єктів зовнішнього освітлення</t>
  </si>
  <si>
    <t>Утримання мереж зовнішнього освітлення, в т.ч. оплата за електроенергію</t>
  </si>
  <si>
    <t>протяжність мереж    /кількість світлоточок</t>
  </si>
  <si>
    <t>184,9 км / 5303од.</t>
  </si>
  <si>
    <t>Поточний ремонт мереж зовнішнього освітлення</t>
  </si>
  <si>
    <t>протяжність мереж</t>
  </si>
  <si>
    <t>68,2 км</t>
  </si>
  <si>
    <t>Капітальний ремонт зовнішнього освітлення, у т.ч. розробка ПКД</t>
  </si>
  <si>
    <t>1,2 км</t>
  </si>
  <si>
    <t>Утримання та ремонт об'єктів електропостачання по вул.Заводська, вул.Карпінського, в'їзду Карпінського</t>
  </si>
  <si>
    <t>2,7 км</t>
  </si>
  <si>
    <t xml:space="preserve">Утримання зелених насаджень загального користування </t>
  </si>
  <si>
    <t>Утримання об'єктів зеленого господарства</t>
  </si>
  <si>
    <t>46 га</t>
  </si>
  <si>
    <t>кількість об'єктів</t>
  </si>
  <si>
    <t>Придбання посадкового матеріалу</t>
  </si>
  <si>
    <t>кількість посадкового матеріалу</t>
  </si>
  <si>
    <t>4160 од.</t>
  </si>
  <si>
    <t>Благоустрій зелених зон</t>
  </si>
  <si>
    <t>Утримання та благоустрій місць поховань, поховання безрідних та фінансування робіт з інвентарізації земельних ділянок під кладовища</t>
  </si>
  <si>
    <t>Утримання кладовищ</t>
  </si>
  <si>
    <t>Поточний ремонт пам'ятників, братських могил,  інших місць поховань захисників Вітчизни</t>
  </si>
  <si>
    <t>Поховання померлих одиноких громадян, осіб без певного місця проживання, громадян, від поховання яких відмовилися рідні, знайдених невпізнаних трупів</t>
  </si>
  <si>
    <t>Приведення документів на земельні ділянки під кладовищами до вимог чинного законодавства</t>
  </si>
  <si>
    <t>правління житлово - комунального господарства</t>
  </si>
  <si>
    <t>кількість одиниць</t>
  </si>
  <si>
    <t>Утримання, ремонт та будівництво дитячих і спортивних майданчиків</t>
  </si>
  <si>
    <t>Придбання, встановлення поточний ремонт та утримання  дитячих і спортивних майданчиків, малих архітектурних форм, обєктів та елементів благоустрою</t>
  </si>
  <si>
    <t>кількість майданчиків</t>
  </si>
  <si>
    <t>Боротьба з карантинними рослинами</t>
  </si>
  <si>
    <t>Низьке багаторазове скошування</t>
  </si>
  <si>
    <t>Обробка гербецидами</t>
  </si>
  <si>
    <t>площа обробки</t>
  </si>
  <si>
    <t>15,7 га</t>
  </si>
  <si>
    <t>Інші заходи з благоустрою, які не підпадають під пункти наведені вище</t>
  </si>
  <si>
    <t>Витрати, спрямовані на розвиток, ремонт та утримання об'єктів та елементів благоустрою, в тому числі придбання малих архітектурних форм та вуличних меблів</t>
  </si>
  <si>
    <t>Утримання та ремонт міського фонтану</t>
  </si>
  <si>
    <t xml:space="preserve">кількість об'єктів </t>
  </si>
  <si>
    <t>Придбання спеціалізованої техніки</t>
  </si>
  <si>
    <t>Придбання обладнання</t>
  </si>
  <si>
    <r>
      <t>кількість об</t>
    </r>
    <r>
      <rPr>
        <sz val="12"/>
        <rFont val="Calibri"/>
        <family val="2"/>
        <charset val="204"/>
      </rPr>
      <t>'</t>
    </r>
    <r>
      <rPr>
        <sz val="12"/>
        <rFont val="Times New Roman"/>
        <family val="1"/>
        <charset val="204"/>
      </rPr>
      <t xml:space="preserve">єктів </t>
    </r>
  </si>
  <si>
    <r>
      <t>площа об</t>
    </r>
    <r>
      <rPr>
        <sz val="12"/>
        <rFont val="Calibri"/>
        <family val="2"/>
        <charset val="204"/>
      </rPr>
      <t>'</t>
    </r>
    <r>
      <rPr>
        <sz val="12"/>
        <rFont val="Times New Roman"/>
        <family val="1"/>
        <charset val="204"/>
      </rPr>
      <t>єктів</t>
    </r>
  </si>
  <si>
    <r>
      <t>Поточний ремонт об</t>
    </r>
    <r>
      <rPr>
        <sz val="12"/>
        <rFont val="Calibri"/>
        <family val="2"/>
        <charset val="204"/>
      </rPr>
      <t>'</t>
    </r>
    <r>
      <rPr>
        <sz val="12"/>
        <rFont val="Times New Roman"/>
        <family val="1"/>
        <charset val="204"/>
      </rPr>
      <t>єктів зеленого господарства</t>
    </r>
  </si>
  <si>
    <t>1.2</t>
  </si>
  <si>
    <t>1.3</t>
  </si>
  <si>
    <t>1.4</t>
  </si>
  <si>
    <t>Капітальний ремонт житлового фонду м.Слов'янськ (фасади, покрівлі, під'їзні вікна, балкони, плити покриття, внутрішні мережі тощо)</t>
  </si>
  <si>
    <t>2720/2850/                             64/17/20/2100 м²</t>
  </si>
  <si>
    <t>площа фасадів; 
площа покрівель;
площа під'їзних вікон, м²;
кількість балконів,
площа плит покриття, м²;
протяжність мереж, м</t>
  </si>
  <si>
    <t>кількість гуртожитків</t>
  </si>
  <si>
    <t>3.1</t>
  </si>
  <si>
    <t>3.2</t>
  </si>
  <si>
    <t>4</t>
  </si>
  <si>
    <t>5</t>
  </si>
  <si>
    <t>6</t>
  </si>
  <si>
    <t>6.1</t>
  </si>
  <si>
    <t>6.2</t>
  </si>
  <si>
    <t>7.1</t>
  </si>
  <si>
    <t>7.2</t>
  </si>
  <si>
    <t>7.3</t>
  </si>
  <si>
    <t>кількість відновлених систем пожежогасіння</t>
  </si>
  <si>
    <t>кількість відновлених ліфтів</t>
  </si>
  <si>
    <t>39 од.</t>
  </si>
  <si>
    <t>кількість замінених ліфтів</t>
  </si>
  <si>
    <t>кількість лічильників теплової енергії</t>
  </si>
  <si>
    <t>250 од.</t>
  </si>
  <si>
    <t>кількість відкоригованої ПКД з позитивним експертним звітом</t>
  </si>
  <si>
    <t>8</t>
  </si>
  <si>
    <t>8.1</t>
  </si>
  <si>
    <t>8.2</t>
  </si>
  <si>
    <t>8.3</t>
  </si>
  <si>
    <t>8.4</t>
  </si>
  <si>
    <t>8.5</t>
  </si>
  <si>
    <t>8.6</t>
  </si>
  <si>
    <t>8.7</t>
  </si>
  <si>
    <t>8.8</t>
  </si>
  <si>
    <t>8.9</t>
  </si>
  <si>
    <t>8.10</t>
  </si>
  <si>
    <t>9</t>
  </si>
  <si>
    <t>12 од.</t>
  </si>
  <si>
    <t>18 од.</t>
  </si>
  <si>
    <t>кількість відремонтованих гідрантів</t>
  </si>
  <si>
    <t>37 од.</t>
  </si>
  <si>
    <t>542 од.</t>
  </si>
  <si>
    <t>кількість приладів обліку</t>
  </si>
  <si>
    <t>протяжність водопроводу</t>
  </si>
  <si>
    <t>316 м</t>
  </si>
  <si>
    <t>9.1</t>
  </si>
  <si>
    <t>9.2</t>
  </si>
  <si>
    <t>9.3</t>
  </si>
  <si>
    <t>9.4</t>
  </si>
  <si>
    <t>Інші завдання: благоустрій території міста</t>
  </si>
  <si>
    <t>10</t>
  </si>
  <si>
    <t>10.1</t>
  </si>
  <si>
    <t>10.2</t>
  </si>
  <si>
    <t>10.3</t>
  </si>
  <si>
    <t>10.4</t>
  </si>
  <si>
    <t>11</t>
  </si>
  <si>
    <t>11.1</t>
  </si>
  <si>
    <t>11.2</t>
  </si>
  <si>
    <t>11.3</t>
  </si>
  <si>
    <t>11.4</t>
  </si>
  <si>
    <t>12</t>
  </si>
  <si>
    <t>12.1</t>
  </si>
  <si>
    <t>12.2</t>
  </si>
  <si>
    <t>12.3</t>
  </si>
  <si>
    <t>12.4</t>
  </si>
  <si>
    <t>13</t>
  </si>
  <si>
    <t>13.1</t>
  </si>
  <si>
    <t>13.2</t>
  </si>
  <si>
    <t>13.3</t>
  </si>
  <si>
    <t>13.4</t>
  </si>
  <si>
    <t>13.5</t>
  </si>
  <si>
    <t>13.6</t>
  </si>
  <si>
    <t>13.7</t>
  </si>
  <si>
    <t>Знесення аварійно-небезпечних дерев на кладовищах</t>
  </si>
  <si>
    <t>кількість похованих</t>
  </si>
  <si>
    <t>16 од.</t>
  </si>
  <si>
    <t>25 од.</t>
  </si>
  <si>
    <t>14</t>
  </si>
  <si>
    <t>15</t>
  </si>
  <si>
    <t>15.1</t>
  </si>
  <si>
    <t>16</t>
  </si>
  <si>
    <t>74 од.</t>
  </si>
  <si>
    <t>31,2 га</t>
  </si>
  <si>
    <t>площа покосу</t>
  </si>
  <si>
    <t>16.1</t>
  </si>
  <si>
    <t>16.2</t>
  </si>
  <si>
    <t>17</t>
  </si>
  <si>
    <t>Усього по Розділу 20</t>
  </si>
  <si>
    <t>17.1</t>
  </si>
  <si>
    <t>17.2</t>
  </si>
  <si>
    <t>18</t>
  </si>
  <si>
    <t>19</t>
  </si>
  <si>
    <t>20</t>
  </si>
  <si>
    <t>21</t>
  </si>
  <si>
    <t>22</t>
  </si>
  <si>
    <t xml:space="preserve">кількість </t>
  </si>
  <si>
    <t>3</t>
  </si>
  <si>
    <t>Капітальний ремонт, модернізація, заміна, експертна оцінка ліфтів</t>
  </si>
  <si>
    <t>Заміна ліфтів в житлових будинках м.Слов'янськ</t>
  </si>
  <si>
    <t>Модернізація та капітальний  ремонт СД, ліфтів житлового фонду м.Слов'янськ,  у т.ч. термін експлуатації яких більше 25 років</t>
  </si>
  <si>
    <t>Реконструкція та ремонт об'єктів з метою компактного проживання внутрішньо переміщених осіб</t>
  </si>
  <si>
    <t>Модернізація та капітальний  ремонт СД, ліфтів житлових фонду ОСББ,  у т.ч. термін експлуатації яких більше 25 років</t>
  </si>
  <si>
    <t>Капітальний ремонт пожежних гідрантів висотою 1500мм, м.Слов'янськ</t>
  </si>
  <si>
    <t>Капітальний ремонт пожежних гідрантів висотою 1250мм, м.Слов'янськ</t>
  </si>
  <si>
    <t xml:space="preserve">Інші витрати, пов'язані  з прийняттям об'єктів в експлуатацію, оформленням правовстановлюючих докуметів, усуненням аварійних ситуацій </t>
  </si>
  <si>
    <t xml:space="preserve">Розробка проєкту землеустрою на відведення земельної ділянки для  будівництва  "Компост-Центру м.Слов'янськ "  </t>
  </si>
  <si>
    <t>Розробка проєктно-кошторисної документації по об'єкту "Будівництво Компост-Центру м.Слов'янськ", у т.ч. проведення топографічної зйомки та інженерно-геодезичних вишукувань</t>
  </si>
  <si>
    <t>Збереження та охорона об'єктів культурної спадщини</t>
  </si>
  <si>
    <t>2.3.1 Підвищення доступності культурних послуг</t>
  </si>
  <si>
    <t xml:space="preserve">Відділ культури </t>
  </si>
  <si>
    <t>кількість  об'єктів</t>
  </si>
  <si>
    <t>Проведення інвентаризації пам'яток археологічної спадщини, проведення заходів з благоустрою, охорони та збереження об'єктів історії та культури, проведення ремонтно-реставраційних робіт на території Слов'янської міської територіальної громади</t>
  </si>
  <si>
    <t xml:space="preserve">Інші заходи в сфері культури </t>
  </si>
  <si>
    <t>Відділ культури</t>
  </si>
  <si>
    <t>Організація та проведення культурно-мистецьких заходів, державних та професійних свят, ювілейних дат, фестивалів, конкурсів та інших культурно-масових заходів на території Слов'янської міської територіальної громади</t>
  </si>
  <si>
    <t>Підвищення майстерності, участь аматорських колективів, виконавців в регіональних, обласних, міжнародних та всеукраїнських заходах, фестивалях, конкурсах</t>
  </si>
  <si>
    <t>Модернізація культурної інфраструктури: оновлення матеріально-технічної бази закладів культури, придбання комп'ютерної техніки, медіапроєкту та музичної апаратури, оновлення костюмної бази</t>
  </si>
  <si>
    <t>кількість комплектів костюмів, кількість музичних інструментів, кількість оргтехніки</t>
  </si>
  <si>
    <t>6 комплектів</t>
  </si>
  <si>
    <t xml:space="preserve">КЗ "Слов'янський краєзнавчий музей" </t>
  </si>
  <si>
    <t>Виготовлення землевпорядної документації  для оформлення права постійного користування на землю пам'ятки архітектури місцевого значення "Вілла Марії"</t>
  </si>
  <si>
    <t xml:space="preserve">КЗ "Централізована система публічних бібліотек м.Слов'янська" </t>
  </si>
  <si>
    <t>Створення умов для забезпечення інформаційного простору громади, придбання літератури, проведення передплати періодичних видань для бібліотек територіальної громади</t>
  </si>
  <si>
    <t>кількість екземплярів, підписано комплектів</t>
  </si>
  <si>
    <t>290 екз.            250 комплектів</t>
  </si>
  <si>
    <t xml:space="preserve">Коригування проєктно-кошторисної документації по об'єкту: "Капітальний ремонт будівлі Центральної бібліотеки КЗ "ЦСПБ м. Слов'янська" за адресою: м.Слов'янськ, пл.Соборна,2А"  </t>
  </si>
  <si>
    <t>Відділ культури,  управління житлово-комунального господарства</t>
  </si>
  <si>
    <t>КЗ "Центр культури і довкілля м.Слов'янська"</t>
  </si>
  <si>
    <t>Розробка проєктно-кошторисної документації по об'єкту: "Капітальний ремонт приміщення Андріївського селищного клубу"</t>
  </si>
  <si>
    <t>Відділ культури, управління житлово-комунального господарства</t>
  </si>
  <si>
    <t>Розробка проєктно-кошторисної документації по об'єкту: "Капітальний ремонт приміщення Мирненського селищного клубу"</t>
  </si>
  <si>
    <t>Усього по Розділу 12</t>
  </si>
  <si>
    <t xml:space="preserve">кількість ПКД </t>
  </si>
  <si>
    <t>КПСМНЗ "Школа мистецтв м.Слов'янська"</t>
  </si>
  <si>
    <t xml:space="preserve">Коригування проєктно-кошторисної документації по об'єкту: "Капітальний ремонт нежитлової будівлі  КПСМНЗ (школа естетичного виховання) "Школа мистецтв м.Слов'янська", розташованої по вул.Поштова,13 в   м.Слов'янську Донецької області" </t>
  </si>
  <si>
    <t xml:space="preserve">Придбання музичних інструментів </t>
  </si>
  <si>
    <t xml:space="preserve">35 од. інструментів,  5 од. мультимедійних дощок </t>
  </si>
  <si>
    <t xml:space="preserve">Здійснення заходів щодо посилення протипожежного захисту закладів культури </t>
  </si>
  <si>
    <t>Перезарядка 67 вогнегасників</t>
  </si>
  <si>
    <t>кількість вогнегасників</t>
  </si>
  <si>
    <t>67 од.</t>
  </si>
  <si>
    <t>Замір опору ізоляції</t>
  </si>
  <si>
    <t>3.3</t>
  </si>
  <si>
    <t xml:space="preserve">Забезпечення шляхів евакуації освітленням </t>
  </si>
  <si>
    <t>3.4</t>
  </si>
  <si>
    <t>Встановлення сертифікованих дверей</t>
  </si>
  <si>
    <t xml:space="preserve">кількість дверей </t>
  </si>
  <si>
    <t>3.5</t>
  </si>
  <si>
    <t xml:space="preserve">Придбання  вогнегасників </t>
  </si>
  <si>
    <t>3.6</t>
  </si>
  <si>
    <t>Придбання та комплектація пожежних щитів</t>
  </si>
  <si>
    <t>кількість пожежних щитів</t>
  </si>
  <si>
    <t>3.7</t>
  </si>
  <si>
    <t>Обладнання системою  протипожежного захисту</t>
  </si>
  <si>
    <t>3.8</t>
  </si>
  <si>
    <t>Забезпечення засобами індивідуального захисту</t>
  </si>
  <si>
    <t>3.9</t>
  </si>
  <si>
    <t>Придбання та ремонт електрообладнання</t>
  </si>
  <si>
    <t>3.10</t>
  </si>
  <si>
    <t>Ремонт внутрішнього протипожежного водогону</t>
  </si>
  <si>
    <t>3.11</t>
  </si>
  <si>
    <t>Обладнання евакуаційним виходом</t>
  </si>
  <si>
    <t>3.12</t>
  </si>
  <si>
    <t>Демонтаж облицювання стін</t>
  </si>
  <si>
    <t>3.13</t>
  </si>
  <si>
    <t>Навчання та перевірка знань з пожежної безпеки</t>
  </si>
  <si>
    <t>кількість керівників</t>
  </si>
  <si>
    <t>8 осіб</t>
  </si>
  <si>
    <t>3.14</t>
  </si>
  <si>
    <t>Обробка дерев'яних елементів</t>
  </si>
  <si>
    <t>3.15</t>
  </si>
  <si>
    <t>Забезпечення знаками безпеки</t>
  </si>
  <si>
    <t>3.16</t>
  </si>
  <si>
    <t>Заходи протипожежного захисту закладів культури територіальної громади</t>
  </si>
  <si>
    <t>Відділ культури, підпорядковані заклади культури</t>
  </si>
  <si>
    <t>кількість вогнегасників, кількість систем оповіщення</t>
  </si>
  <si>
    <t>4 од.              1 система</t>
  </si>
  <si>
    <t xml:space="preserve">КП "Парк культури і відпочинку" міста Слов'янська </t>
  </si>
  <si>
    <t>кількість збережених робочих місць</t>
  </si>
  <si>
    <t>кількість об'єктів, в яких буде придбано модулі</t>
  </si>
  <si>
    <t xml:space="preserve">  </t>
  </si>
  <si>
    <t>Усього по Розділу 15</t>
  </si>
  <si>
    <t xml:space="preserve">Коригування проєктно-кошторисної документації по об'єкту "Капітальний ремонт будівлі будинку культури сел.Семенівка за адресою: м.Слов'янськ, вул.Весняна,23" </t>
  </si>
  <si>
    <t>Виготовлення проєктно-кошторисної документації по об'єкту: "Капітальний ремонт нежитлової будівлі за адресою: м.Слов'янськ вул.Батюка,24б"</t>
  </si>
  <si>
    <t xml:space="preserve">Виготовлення проєктно-кошторисної документації по об'єкту: "Капітальний ремонт "Читального павільйону" КП "Парк культури і відпочинку" м.Слов'янська </t>
  </si>
  <si>
    <t>Відділ освіти</t>
  </si>
  <si>
    <t>кількість закладів</t>
  </si>
  <si>
    <t>Усього по Розділу 11</t>
  </si>
  <si>
    <t>4/1 од.</t>
  </si>
  <si>
    <t>7 од.</t>
  </si>
  <si>
    <t>Інші завдання: Сприяння розвитку громадянського суспільства</t>
  </si>
  <si>
    <t>Проведення консультацій з громадськістю з актуальних питань життєдіяльності громади</t>
  </si>
  <si>
    <t>кількість консультацій з громадськістю</t>
  </si>
  <si>
    <t>Проведення моніторингу громадської думки</t>
  </si>
  <si>
    <t>кількість опитувань</t>
  </si>
  <si>
    <t>Діяльність в рамках Всеукраїнської асоціації органів місцевого самоврядування "Асоціація міст України"</t>
  </si>
  <si>
    <t>3.2.1 Підвищення якості та доступності адміністративних та соціальних послуг</t>
  </si>
  <si>
    <t>В рамках реалізації послуги "Мобільний адміністратор" Придбання легкового автомобіля</t>
  </si>
  <si>
    <t>кількість легкових автомобілів</t>
  </si>
  <si>
    <t>Підвищення кваліфікації адміністраторів</t>
  </si>
  <si>
    <t xml:space="preserve">кількість адміністраторів, які успішно пройшли онлайн курси з навчання та підвищення кваліфікації </t>
  </si>
  <si>
    <t>29 осіб</t>
  </si>
  <si>
    <t>3.1.1 Підвищення спроможності регіону попереджувати, реагувати та ліквідовувати наслідки надзвичайних ситуацій</t>
  </si>
  <si>
    <t>Приведення в готовність захисних споруд цивільного захисту, обладнання найпростіших укриттів для укриття населення міста у тому числі осіб з інвалідністю, жінок та чоловіків з дітьми, людей похилого віку та інших вразливих груп населення</t>
  </si>
  <si>
    <t>Забезпечення сталого управління, організації зв’язку з ЗПУ, створення  умов нормальної працездатності та життєдіяльності на ЗПУ в особливий період</t>
  </si>
  <si>
    <t>Створення умов безпеки для непрацюючого населення, яке проживає у прогнозованих зонах хімічного забруднення та в зоні можливого хімічного забруднення на території територіальної громади</t>
  </si>
  <si>
    <t>Забезпечення санітарно-епідеміологічного благополуччя населення м. Слов’янська, спрямованого на проведення першочергових заходів, пов’язаних з запобіганням, профілактикою та ліквідацією інфекційних захворювань людей, а також дій при кризових ситуаціях щодо запобігань поширенню епідемії</t>
  </si>
  <si>
    <t>Оснащення територіальних формувань цивільного захисту засобами радіаційного та хімічного захисту</t>
  </si>
  <si>
    <t xml:space="preserve">Розробка, виготовлення та розповсюдження пам’яток, буклетів та інших наочних матеріалів з питань цивільного захисту, пожежної безпеки та безпечної життєдіяльності населення </t>
  </si>
  <si>
    <t>приведено у готовність захисні споруди до прийому населення міста у тому числі осіб з інвалідністю, жінок та чоловіків з дітьми, людей похилого віку та інших вразливих груп населення</t>
  </si>
  <si>
    <t xml:space="preserve">укриття керівного складу територіаль-ної громади 
придбання: 
- ноутбуків
- дизель-генератора
- ручних радіостанцій
</t>
  </si>
  <si>
    <t>збережено життя та здоров’я</t>
  </si>
  <si>
    <t>кількість договорів</t>
  </si>
  <si>
    <t>кількість пам’яток</t>
  </si>
  <si>
    <t xml:space="preserve">- придбання рятувальних засобів - придбання засобів оповіщення і зв’язку
- улаштування інформаційних стендів та стендів з рятувальними засобами
</t>
  </si>
  <si>
    <t>5 од.                    на 775 осіб</t>
  </si>
  <si>
    <t xml:space="preserve">30 осіб
2 од.
1 од.
4 од.
</t>
  </si>
  <si>
    <t>придбання протигазів на 360 осіб</t>
  </si>
  <si>
    <t xml:space="preserve">42 од. 
44 од.
4 од.
4 од. 
4 комплекти
</t>
  </si>
  <si>
    <t>2000 од.</t>
  </si>
  <si>
    <t>Забезпечення санітарно-епідеміологічного благополуччя населення м. Слов’янська, спрямованого на проведення першочергових заходів та оперативного реагування на надзвичайні ситуації медико-біологічного характеру, пов’язаних із захворюванням сільськогосподарських тварин та з ураженням сільськогосподарських рослин хворобами та шкідниками</t>
  </si>
  <si>
    <t>0 осіб</t>
  </si>
  <si>
    <t>Нестандартне приєднання до електричних мереж системи розподілу "під ключ" АТ "ДТЕК Донецькі електромережі" по об'єкту: КНП СМР "Міська клінічна лікарня м. Слов'янська" головного корпусу  м.Слов'янськ, вул.Шевченка, буд. 38</t>
  </si>
  <si>
    <t>Утримання центру фізичного здоров’я населення "Спорт для всіх"</t>
  </si>
  <si>
    <t>Придбання та монтаж спортивного секційного огородження на спортивному майданчику КП "Парк культури і відпочинку" м.Слов'янська</t>
  </si>
  <si>
    <t>Придбання та монтаж модулів для майданчика скейтборду КП "Парк культури і відпочинку" м.Слов'янська</t>
  </si>
  <si>
    <t>Забезпечення діяльності та розвиток КП "Парк
культури і відпочинку" м.Слов'янська</t>
  </si>
  <si>
    <t>2.3.2 Стимулювання ефективного та комплексного використання туристичного та курортно-рекреаційного потенціалу</t>
  </si>
  <si>
    <t>Створення та поширення рекламної та сувенірної туристичної продукції</t>
  </si>
  <si>
    <t xml:space="preserve">Управління економічного та інвестиційного розвитку </t>
  </si>
  <si>
    <t>кількість продукції</t>
  </si>
  <si>
    <t>500 од.</t>
  </si>
  <si>
    <t>4.3.1 Забезпечення справедливої трансформації вугільної галузі та підвищення ефективності управління традиційними енергетичними ресурсами</t>
  </si>
  <si>
    <t xml:space="preserve">Впровадження системи енергоменеджменту  </t>
  </si>
  <si>
    <t>Оплата послуг за здійснення сертифікації енергетичної ефективності будівель</t>
  </si>
  <si>
    <t>кількість енергетичних сертифікатів</t>
  </si>
  <si>
    <t>зниження питомого енерго-споживання
будівлями</t>
  </si>
  <si>
    <t>Ціль 4. Екологічна безпека та збалансоване природокористування</t>
  </si>
  <si>
    <t>Ведення претензійної та позовної роботи у Слов'янській міській військово-цивільній адміністрації та її структурних підрозділів(без права юридичної особи)</t>
  </si>
  <si>
    <t>виконання судових рішень по справах</t>
  </si>
  <si>
    <t>3.2.2 Надання сервісних послуг із водопостачання та водовідведення</t>
  </si>
  <si>
    <t>4.2.1 Удосконалення системи збору та перероблення твердих побутових відходів</t>
  </si>
  <si>
    <t>Забезпечення належного утримання та виховання дітей у комунальному закладі "Центр соціально-психологічної реабілітації дітей"</t>
  </si>
  <si>
    <t>Проведення заходу до Дня усиновлення</t>
  </si>
  <si>
    <t>кількість інформаційно-рекламної продукції</t>
  </si>
  <si>
    <t>Придбання на вторинному ринку впорядкованого житла для дітей-сиріт, дітей позбавлених батьківського піклування, осіб з їх числа, які перебувають на квартирному обліку і потребують поліпшення житлових умов на умовах співфінансування 50/50</t>
  </si>
  <si>
    <t>1.2.2 Формування позитивного іміджу регіону</t>
  </si>
  <si>
    <t xml:space="preserve">Придбання спортивного обладнання та інвентарю,                   в т.ч. за установами або закладами </t>
  </si>
  <si>
    <t>Розробка Стратегії розвитку Слов'янської міської територіальної громади Краматорського району Донецької області на період  до 2027 року та плану заходів з її реалізації до 2024 року</t>
  </si>
  <si>
    <t>розроблено документ</t>
  </si>
  <si>
    <t>1.5</t>
  </si>
  <si>
    <t>Капітальний ремонт житлового будинку з підсиленням несучих та огороджувальних конструкцій  по вул.Вільна,1 м.Слов'янськ (в т.ч. коригування ПКД)</t>
  </si>
  <si>
    <t>кількість отремонтованих житлових будинків</t>
  </si>
  <si>
    <t>Розробка проєктно-кошторисної документації по об'єкту: "Капітальний ремонт системи киснепостачання головного корпусу  КНП СМР "Міська клінічна лікарня м.Слов'янська" для забезпечення централізованим постачанням кисню за адресою вул. Шевченка, буд.38, м.Слов'янськ, Донецької області"</t>
  </si>
  <si>
    <t>КЗ "Центр фізичного здоров’я населення "Спорт для всіх"</t>
  </si>
  <si>
    <t xml:space="preserve">Обстеження і монтаж атракціону "Автотрек" в "Читальному павільйоні" КП "Парк культури і відпочинку" м.Слов'янська  </t>
  </si>
  <si>
    <t>Коригування проєктно-кошторисної документації по об'єкту "Будівництво двухланцюгової повітряної лінії 6 кВт від ГПП  110х6 до КНС №6, розташованої по вул.Сучасна, 33 і КНС №8, розташованої за адресою вул.Сучасна, 15-Б,  м.Слов'янськ Донецької області"</t>
  </si>
  <si>
    <t>Коригування проєктно-кошторисної документації по об'єкту "Будівництво двухланцюгової повітряної лінії від ГПП до ТП очисних споруд м.Слов'янська"</t>
  </si>
  <si>
    <t>Надання фінансової підтримки підприємству водопровідно-каналізаційного господарства – комунальному підприємству Слов'янської  міської ради "Словміськводоканал"</t>
  </si>
  <si>
    <t>Реконструкція обладнання для очищення газопилового потоку, а саме, аспіраційної системи в циклонах ЦН 15-1000-2УП</t>
  </si>
  <si>
    <t>відтворення та охорона водних ресурсів, укріплення берегів, озеленення прибережно-захисної смуги</t>
  </si>
  <si>
    <t>2 озера</t>
  </si>
  <si>
    <t>Розробка проєкту місцевої схеми формування екологічної мережі Слов'янської міської територіальної громади Краматорського району Донецької області</t>
  </si>
  <si>
    <t>Утримання КЗ "ДЮСШ м.Слов'янська", в тому числі оренда нерухомого майна (у нежитловій будівлі) "Будинок зв'язку", вул. Свободи для організації навчально-тренувального процесу</t>
  </si>
  <si>
    <t>Публікація оголошень в ЗМІ про взяття на облік безхазяйної речі та виявлення на території міста Слов’янська знахідки</t>
  </si>
  <si>
    <t>Заходи з озеленення міста, а саме, придбання посадкового матеріалу</t>
  </si>
  <si>
    <t xml:space="preserve">придбання:
- протигазів
- костюмів захисних
- приладів радіаційної розвідки ДП-5Б - приладів хімічної розвідки ВПХР
- приладів дозиметричного контролю ІД-1
</t>
  </si>
  <si>
    <t xml:space="preserve">кількість об'єктів для відновлення фізичних сил громади </t>
  </si>
  <si>
    <t xml:space="preserve">Будівництво спортивних майданчиків за адресою: м.Слов'янськ, вул.Весняна,23 (поряд з будинком культури сел.Семенівка), (у т.ч.виготовлення проєктно-кошторисної документації) </t>
  </si>
  <si>
    <t>Забезпечити своєчасне щеплення населення новонароджених від туберкульозу (БЦЖ)</t>
  </si>
  <si>
    <t>проведення спеціальних заходів, спрямованих на запобігання знищенню чи пошкодженню природних комплексів територій та об'єктів природно-заповідного фонду</t>
  </si>
  <si>
    <t>створено умови для забезпечення  життя і здоров’я населення міста</t>
  </si>
  <si>
    <t xml:space="preserve">  створена місцева автоматизована система централізо-ваного оповіщення</t>
  </si>
  <si>
    <t xml:space="preserve">Підтримка комунальних некомерційних  підприємств охорони здоров'я (понад кошти НСЗУ) :
- оплата комунальних послуг та енергоносіїв;
- медикаментозне та матеріально-технічне забезпечення з урахуванням потреб населення. Закупівля лікарських засобів та перев’язувальних матеріалів; виробів медичного призначення; технічних засобів; дезінфікуючих засобів, проведення поточних ремонтів тощо;
-забезпечення проведення харчування на відповідному рівні в умовах стаціонару;
-забезпечення закладів охорони здоров’я видатками на оплату праці відповідно до встановлених чинним законодавством умов оплати праці (забезпечення роботи медичної комісії для проведення медичного огляду призовників, працівників бюджетної сфери; утримання штатних посад лікарів-інтернів; забезпечення роботи фізіотерапевтичних поліклінічних відділень та кабінетів; забезпечення роботи «Клініки дружньої до молоді»; забезпечення роботи трансфузіологічного відділення, 
виплата муніципальної  доплати до заробітної плати медичним та іншим працівникам, які безпосередньо зайняті на роботах з ліквідації захворювання серед людей на коронавірусну хворобу (COVID-19));
-безкоштовне надання  стоматологічної допомоги дитячому населенню громади;
-безкоштовне надання стоматологічних медичних послуг пільговим категоріям населення громади;
-забезпечення відшкодування пільгових пенсій при достроковому виході на пенсію
</t>
  </si>
  <si>
    <t>Забезпечення інтраокулярними лінзами і розхідними матеріалами для оперативного лікування хворих пільгової категорії населення на зрілу катаракту</t>
  </si>
  <si>
    <t>Виготовлення облікової документації на пам'ятки архітектури та історії місцевого значення</t>
  </si>
  <si>
    <t>Забезпечення надійного та своєчасного оповіщення відповідних служб, посадових осіб та населення громади про загрозу виникнення або виникнення надзвичайних ситуацій</t>
  </si>
  <si>
    <t>Розробка проєктно-кошторисної документації по об’єкту «Будівництво місцевої автоматизованої системи централізованого оповіщення населення про загрозу виникнення або виникнення надзвичайних ситуацій на території Слов'янської міської територіальної громади»</t>
  </si>
  <si>
    <t>Обладнання місць масового відпочинку населення на водних об’єктах, навчання населення правилам безпечної поведінки на воді</t>
  </si>
  <si>
    <t>кількість придбаних паливно-мастильних матеріалів</t>
  </si>
  <si>
    <t>4400 літрів</t>
  </si>
  <si>
    <t>Благоустрій північної частини берегової смуги оз.Шовковичне по вул.Лозановича м.Слов'янська (капітальний ремонт), (у т.ч. коригування проєктно-кошторисної документації)</t>
  </si>
  <si>
    <t>1.6</t>
  </si>
  <si>
    <t>Коригування проєктно-кошторисної документації по об’єкту «Реконструкція очисних споруд м.Слов’янськ» (коригування)</t>
  </si>
  <si>
    <t>11.5</t>
  </si>
  <si>
    <t>Капітальний ремонт мереж зовнішнього освітлення вул.Університетська м.Слов’янськ (в т.ч. коригування ПКД)</t>
  </si>
  <si>
    <t>11.6</t>
  </si>
  <si>
    <t>Розробка проєктно-кошторисної документації по об’єкту «Модернізація зовнішнього освітлення шляхом реконструкції в м.Слов’янськ Донецької області»</t>
  </si>
  <si>
    <t>кількість ПКД з позиивним експертним звітом</t>
  </si>
  <si>
    <t>17.3</t>
  </si>
  <si>
    <t>Утримання рекреаційних територій (утримання рекреаційної оздоровчої зони озеро Вейсове)</t>
  </si>
  <si>
    <t>23</t>
  </si>
  <si>
    <t>Утримання та технічне обслуговування модульної котельної по вул.Новий Побут, 21А</t>
  </si>
  <si>
    <t>Інші завдання: діяльність юридичного управління щодо забезпечення захисту інтересів Слов'янської міської військово-цивільної адміністрації та її структурних підрозділів (без права юридичної особи)</t>
  </si>
  <si>
    <t xml:space="preserve">
6 од.
3 од.
2 од.
</t>
  </si>
  <si>
    <t>Технічне переоснащення системи газопостачання житлового будинку по вул.Професійна, 30, м.Слов'янськ</t>
  </si>
  <si>
    <t>Інвентаризація та оцінка майна комунальної власності Слов'янської міської територіальної громади</t>
  </si>
  <si>
    <t>Інші завдання:                            інше</t>
  </si>
  <si>
    <t>кількість сімей</t>
  </si>
  <si>
    <t>Захист прав дитини та надання послуги патронату над дитиною</t>
  </si>
  <si>
    <t>Коригування проєктно-кошторисної документації по об'єкту "Реконструкція водогону № 9 та дюкеру водогону № 9 через р.К.Торець (нове русло), м.Слов'янськ" (коригування)</t>
  </si>
  <si>
    <t>кількість комплектів ПКД/кількість експертних звітів</t>
  </si>
  <si>
    <t>Слов'янська міська військова адміністрація Краматорського району Донецької області,               фінансове управління Слов'янської міської військової адміністрації Краматорського району Донецької області,  відділ з питань цивільного захисту, мобілізаційної та оборонної роботи</t>
  </si>
  <si>
    <t>Інше завдання: Здійснення заходів з евакуації матеріальних і культурних цінностей, якщо виникає загроза їх пошкодження або знищення</t>
  </si>
  <si>
    <t>Оплата послуг з автомобільних перевезень;  оренда автотранспортних засобів</t>
  </si>
  <si>
    <t>кількість колодязів</t>
  </si>
  <si>
    <t>Капітальний ремонт та реконструкція аварійних ділянок водопровідних мереж м.Слов'янськ</t>
  </si>
  <si>
    <t>протяжність водопровідних мереж</t>
  </si>
  <si>
    <t>30 км</t>
  </si>
  <si>
    <t>239осіб</t>
  </si>
  <si>
    <t>Здійснення заходів спрямованих на захист населення і територій від надзвичайних ситуацій: створення і використання матеріального резерву; організація та забезпечення життєдіяльності населення від надзвичайних ситуацій, а також під час ведення воєнних (бойових) дій або внаслідок таких дій</t>
  </si>
  <si>
    <t>Слов'янська міська військова адміністрація Краматорського району Донецької області</t>
  </si>
  <si>
    <t>Придбання сувенірної продукції  для нагородження</t>
  </si>
  <si>
    <t>Здійснення заходів правового режиму воєнного стану, в тому числі евакуація (транспортування) документів Національного архівного фонду, документів з кадрових питань (особового складу) та соціально значущих документів Слов'янської міської територіальної громади, оплата орендованого приміщення для зберігання евакуйованих документів</t>
  </si>
  <si>
    <t xml:space="preserve">кількість мешканців </t>
  </si>
  <si>
    <t xml:space="preserve">Забезпечення екологічно безпечного збирання, перевезення, зберігання, оброблення, утилізації, видалення, знешкодження і захоронення відходів та небезпечних хімічних речовин, а саме,  організація робіт з утилізації використаних батарейок і акумуляторів </t>
  </si>
  <si>
    <t xml:space="preserve">300 кг    </t>
  </si>
  <si>
    <t>45 од.</t>
  </si>
  <si>
    <t>38 од.</t>
  </si>
  <si>
    <t xml:space="preserve"> Капітальний ремонт вулично-дорожньої мережі м.Слов'янськ (улаштування закритих водостоків по вул.Свободи) (у т.ч. коригування проєктно-кошторисної документації)</t>
  </si>
  <si>
    <t>Облаштування бюветів для
забора води</t>
  </si>
  <si>
    <t>Слов’янська міська військова адміністрація, управління житлово-комунального господарства,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</si>
  <si>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управління житлово-комунального господарства,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</si>
  <si>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міські спеціалізовані служби цивільного захисту, управління житлово-комунального господарства</t>
  </si>
  <si>
    <t>Слов’янська міська військова адміністрація Краматорського району Донецької області, управління житлово-комунального господарства,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</si>
  <si>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t>
  </si>
  <si>
    <t>Слов’янська міська військова адміністрація, відділ з питань цивільного захисту, мобілізаційної та оборонної роботи</t>
  </si>
  <si>
    <t>Слов’янська міська військова адміністрація, відділ з питань цивільного захисту, мобілізаційної та оборонної роботи, відділ охорони здоров'я, Слов’янська філія Державної установи   «Обласний центр контролю та профілактики хвороб МОЗ України»</t>
  </si>
  <si>
    <t>Слов’янська міська військова адміністрація, відділ з питань цивільного захисту, мобілізаційної та оборонної роботи, Слов’янська районна державна лікарня ветеринарної медицини</t>
  </si>
  <si>
    <t>Слов’янська міська військова адміністрація, відділ з питань цивільного захисту, мобілізаційної та оборонної роботи, управління житлово-комунального господарства</t>
  </si>
  <si>
    <t>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</si>
  <si>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управління житлово-комунального господарства</t>
  </si>
  <si>
    <t>Слов'янська міська військова адміністрації Краматорського району Донецької області</t>
  </si>
  <si>
    <t xml:space="preserve">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t>
  </si>
  <si>
    <t>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РЛП "Словянський курорт"</t>
  </si>
  <si>
    <t>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t>
  </si>
  <si>
    <t xml:space="preserve">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t>
  </si>
  <si>
    <t xml:space="preserve">Забезпечити надання одноразової матеріальної допомоги родині, в якій народилася трійня та які зареєстровані і мешкають на території Слов'янської міської ВА
</t>
  </si>
  <si>
    <t>покращення роботи газоочисного устаткування, забезпечення виробничих санітарних норм</t>
  </si>
  <si>
    <t>7 осіб</t>
  </si>
  <si>
    <t>1 захід</t>
  </si>
  <si>
    <t>площа прибирання</t>
  </si>
  <si>
    <t>Капітальний ремонт пам'ятника загиблим воїнам по вул.Сонячна, смт Билбасівка (у т.ч. розробка проєктно-кошторисної документації)</t>
  </si>
  <si>
    <t>Слов'янська міська військова адміністрація Краматорського району Донецької області                                                                         управління містобудування та архітектури</t>
  </si>
  <si>
    <t>кількість розроблених проєктів</t>
  </si>
  <si>
    <t>Розроблення  генерального плану м. Слов'янськ (центру територіальної  громади)</t>
  </si>
  <si>
    <t>Створення (оновлення) цифрової топографічної основи населених пунктів Слов’янської територіальної громади</t>
  </si>
  <si>
    <t>кількість площі</t>
  </si>
  <si>
    <t>га</t>
  </si>
  <si>
    <t xml:space="preserve">2500 од.           </t>
  </si>
  <si>
    <t>Розробка проєктно-кошторисної документації на будівництво туалету для КЗ «Слов’янський краєзнавчий музей»</t>
  </si>
  <si>
    <t>Розробка архітектурного проєкту на будівництво туалету для КЗ «Слов’янський краєзнавчий музей»</t>
  </si>
  <si>
    <t>Будівництво туалету для КЗ «Слов’янський краєзнавчий музей»</t>
  </si>
  <si>
    <t xml:space="preserve">1 захід </t>
  </si>
  <si>
    <t>Розробка власного логотипу,розробка форменої одежі та її пошиття для працівників КЗ «Слов’янський краєзнавчий музей»</t>
  </si>
  <si>
    <t>кількість комплектів</t>
  </si>
  <si>
    <t>13 одиниць</t>
  </si>
  <si>
    <t>4 модулі</t>
  </si>
  <si>
    <t>Монтаж та обслуговування модулів газового пожежогасіння „Імпульс“-20“</t>
  </si>
  <si>
    <t>11. Фізичне виховання та спорт</t>
  </si>
  <si>
    <t>12. Культура і туризм</t>
  </si>
  <si>
    <t>13. Захист населення і територій від надзвичайних ситуацій</t>
  </si>
  <si>
    <t>14. Захист прав і свобод громадян</t>
  </si>
  <si>
    <t>15. Соціальний захист населення</t>
  </si>
  <si>
    <t>16. Захист прав дітей - сиріт та дітей, позбавлених батьківського піклування</t>
  </si>
  <si>
    <t>18. Житлове господарство та комунальна інфраструктура</t>
  </si>
  <si>
    <t>19. Розвиток територіальної громади</t>
  </si>
  <si>
    <t>20. Впровадження заходів територіального планування</t>
  </si>
  <si>
    <t>21. Охорона навколишнього природного середовища</t>
  </si>
  <si>
    <t>22. Енергозабезпечення та енергоефективність</t>
  </si>
  <si>
    <t>створений міський матеріальний резерв для запобігання і ліквідації наслідків НС, у тому числі  заправка автотранспорту, забезпечено харчування населення, формувань цивільного захисту</t>
  </si>
  <si>
    <t xml:space="preserve">46 од.
5700 осіб
35 осіб
</t>
  </si>
  <si>
    <t>Інші завдання: Забезпечення заходів національного спротиву</t>
  </si>
  <si>
    <t xml:space="preserve">Військова частина А7286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</si>
  <si>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кількість в/ч</t>
  </si>
  <si>
    <t>Обладнання автоматизованими робочими місцями (закупівля оргтехніки, ПЕОМ (ноутбук) з програмним забезпеченням, копіювальної техніки тощо)</t>
  </si>
  <si>
    <t>Проведення інформаційно-комунікативної кампанії стосовно територіальної оборони Слов’янської громади з виготовленням поліграфічної продукції</t>
  </si>
  <si>
    <t xml:space="preserve">Військова частина А7286, А 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</si>
  <si>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кількість компаній</t>
  </si>
  <si>
    <t>Послуги  нотаріуса при вчиненні виконавчого напису</t>
  </si>
  <si>
    <t>послуги нотаріуса</t>
  </si>
  <si>
    <t xml:space="preserve">витяг  з Державного реєстру речових прав на нерухоме майно про реєстрацію права власності </t>
  </si>
  <si>
    <t>19 од.</t>
  </si>
  <si>
    <t>Виготовлення,оновлення технічної документації (інвентарної справи,технічного паспорту)</t>
  </si>
  <si>
    <t>Розроблення Комплексного плану просторового розвитку  територіальної громади</t>
  </si>
  <si>
    <t>50 од.</t>
  </si>
  <si>
    <t>3207 сімей</t>
  </si>
  <si>
    <t xml:space="preserve">Надання допомоги відповідно до  Закону України від 1 червня 2000 року № 1768-III «Про державну соціальну допомогу малозабезпеченим сім’ям» </t>
  </si>
  <si>
    <t xml:space="preserve">кількість отримувачів допомоги </t>
  </si>
  <si>
    <t>1100 сімей</t>
  </si>
  <si>
    <r>
      <t>Надання допомоги відповідно до постанови Кабінету Міністрів України від 13.03.2019 №250 «Деякі питання надання соціальної підтримки багатодітним сім’ям»</t>
    </r>
    <r>
      <rPr>
        <sz val="12"/>
        <rFont val="Calibri"/>
        <family val="2"/>
      </rPr>
      <t xml:space="preserve"> </t>
    </r>
  </si>
  <si>
    <t>450 сімей</t>
  </si>
  <si>
    <t>Надання державної допомоги відповідно до постанови Кабінету Міністрів України від 27.12.2017 № 1098 «Про затвердження порядку призначення тимчасової державної соціальної допомоги непрацюючій особі, яка досягла загального пенсійного віку, але не набула права на пенсійну виплату</t>
  </si>
  <si>
    <t>Забезпечення сімей державною підтримкою відповідно до постанови Кабінету Міністрів України від 30.01.2019 № 68 «Деякі питання надання послуги з догляду за дитиною до трьох років «муніципальна няня»</t>
  </si>
  <si>
    <t xml:space="preserve">кількість отримувачів відшкодування послуги  </t>
  </si>
  <si>
    <t>15 сімей</t>
  </si>
  <si>
    <t>850 особа</t>
  </si>
  <si>
    <t>140 осіб</t>
  </si>
  <si>
    <t>35 особи</t>
  </si>
  <si>
    <t>165 осіб</t>
  </si>
  <si>
    <t>Забезпечити призначення компенсації фізичним особам, що надають соціальні послуги громадянам, згідно з Постановою КМУ від 23.09.2020 № 859</t>
  </si>
  <si>
    <t>2 особа</t>
  </si>
  <si>
    <t>98 осіб</t>
  </si>
  <si>
    <t>370 осіб</t>
  </si>
  <si>
    <t>25809 осіб</t>
  </si>
  <si>
    <t>27721 осіб</t>
  </si>
  <si>
    <t>10 сімей                    13 будинків сімейного типу               2 патронатні сім'ї</t>
  </si>
  <si>
    <t>102 особи</t>
  </si>
  <si>
    <t xml:space="preserve">кількість охоплених осіб та дітей з інвалідністю </t>
  </si>
  <si>
    <t xml:space="preserve">кількість охоплених  дітей та осіб з інвалідністю </t>
  </si>
  <si>
    <t>235 осіб</t>
  </si>
  <si>
    <t>Надання соціальних послуг недержавними надавачами соціальних послуг на паритетних засадах</t>
  </si>
  <si>
    <t>Направити на проходження комплексної реабілітациїї дітей з інвалідністю (постанова КМУ від 27.03.2019 № 309 )</t>
  </si>
  <si>
    <t>58 осіб</t>
  </si>
  <si>
    <t>79 осіб</t>
  </si>
  <si>
    <t>Утворення та діяльність гуманітарних штабів (ХАБів) в інших областях України</t>
  </si>
  <si>
    <t>кількість пунктів</t>
  </si>
  <si>
    <t>1 пункт</t>
  </si>
  <si>
    <t>кількість  сімей, які отримають допомогу</t>
  </si>
  <si>
    <t>36 осіб</t>
  </si>
  <si>
    <t>Надання матеріальної допомоги в розмірі одного прожиткового мінімума для підготовки до навчального року дітей загиблих(померлих) учасників АТО/ООС (1 - 11 клас)</t>
  </si>
  <si>
    <t>Надання щорічної разової грошової допомоги для вирішення соціально - побутових потреб родинам загиблих (померлих) учасників АТО/ООС в розмірі 25000 грн за зверненням</t>
  </si>
  <si>
    <t>Надання разової грошової допомоги в розмірі 50000 грн (за зверненням) одному із членів родини військовослужбовця, який загинув (помер) в період дії воєнного стану в Україні, захищаючи незалежність, суверенітет та територіальну цілісність України</t>
  </si>
  <si>
    <t>Здійснення заходів з комплексої реабілітації для дітей та  осіб з інвалідністю, в тому числі на утримання центру</t>
  </si>
  <si>
    <t>Оренда котельного обладнання  </t>
  </si>
  <si>
    <t>Інші завдання: заходи з підготовки міста до життя в умовах складних ситуацій</t>
  </si>
  <si>
    <t>заклади, що надають прихисток та/або гаряче харчування, кількість</t>
  </si>
  <si>
    <t>28 од.</t>
  </si>
  <si>
    <t>Будівництво, реконструкція, перепланування, обладнання, утримання, капітальний та поточний ремонт будівель, споруд, службової території, (приміщень) інженерних мереж (систем) у місцях розміщення батальйону територіальної оборони, забезпечення його життєдіяльності</t>
  </si>
  <si>
    <t>Придбання військового майна, (спеціальних засобів) спорядження, пристроїв, засобів зв'язку, пально-мастильних матеріалів, деталей та приладдя, інших  матеріально-технічних засобів, запчастин та комплектуючих; оплата послуг з поточного ремонту та технічного обслуговування транспортних засобів, обладнання, техніки, механізмів,- для потреб службової діяльності батальйону територіальної оборони</t>
  </si>
  <si>
    <t>Структурні підрозділи Слов'янської міської військової адміністрації Краматорського району Донецької області, підрозділи Слов'янської міської військово - цивільної адміністрації Краматорського району Донецької області</t>
  </si>
  <si>
    <t>Управління економічного та інвестиційного розвитку, структурні підрозділи Слов'янської міської військової адміністрації Краматорського району Донецьої області, структурні підрозділи Слов'янської міської військово - цивільної адміністрації Краматорського району Донецьої області</t>
  </si>
  <si>
    <t>Управління  житлово-комунального господарства</t>
  </si>
  <si>
    <t xml:space="preserve">Структурні підрозділи військової адміністрації Краматорського району Донецької області, структурні підрозділи військово - цивільної адміністрації Краматорського району Донецької області                    </t>
  </si>
  <si>
    <t>Примітка у розділі:
стовпець 7 - державний фонд ОНПС;
стовпець 8 - обласний фонд ОНПС; 
стовпець 9 - бюджет територіальної громади, у тому числі фонд ОНПС бюджету територіальної громади</t>
  </si>
  <si>
    <t>Підтримка житлового фонду при створені та функціонуванні об'єднань співвласників багатоквартирних будинків</t>
  </si>
  <si>
    <t>17. Заходи, пов’язані з наслідками військової агресії російської федерації на території громади. Підтримка внутрішньо переміщених осіб</t>
  </si>
  <si>
    <t>2 виставки,        1 конкурс,         1000 од. листівок</t>
  </si>
  <si>
    <t>кількість  осіб, які отримали матеріальну допомогу</t>
  </si>
  <si>
    <t>кількість  осіб, які отримають допомогу</t>
  </si>
  <si>
    <t xml:space="preserve">Надання одноразової  матеріальної допомоги мешканцям Слов'янської територіальної громади нерухоме майно, яких пошкоджено внаслідок збройної агресії російської федерації </t>
  </si>
  <si>
    <t>Надання щорічної разової грошової допомоги в розмірі 3000 грн. для вирішення соціально - побутових потреб особам, які опинилися в скрутних життєвих обставинах, а саме особам з інвалідністю внаслідок війни, інвалідність яких пов'язана з участю в АТО/ООС за зверненням</t>
  </si>
  <si>
    <t>Придбання модулів газового пожежогасіння „Імпульс“-20“та супутнього обладнання для їх установки</t>
  </si>
  <si>
    <t>Надання  прихистку та/або гарячого харчування  особам, які цього потребують з числа внутрішньо переміщених осіб/тимчасово переміщених осіб/мешканців громади на час війни в закладах освіти</t>
  </si>
  <si>
    <t xml:space="preserve">Придбання засобів радіаційного та хімічного захисту для  особового складу 6 Державного пожежно-рятувального загону Головного управління Державної служби України з надзвичайних ситуацій у Донецькій області </t>
  </si>
  <si>
    <t xml:space="preserve">Слов’янська міська військова адміністрація Краматорського району Донецької області, 
 6 ДПРЗ ГУ ДСНС України у Донецькій області,  відділ з питань цивільного захисту, мобілізаційної та оборонної роботи
</t>
  </si>
  <si>
    <t xml:space="preserve">кількість:
костюмів 
прилади дозиметричного контролю та радіаційної розвідки 
змінні фільтри поглиначів для засобів захисту дихання 
</t>
  </si>
  <si>
    <t xml:space="preserve">8 од.
2 од.
10 од.
</t>
  </si>
  <si>
    <t>виключити</t>
  </si>
  <si>
    <t>облаштування котелень стаціонарних пунктів обігріву, кількість котелень</t>
  </si>
  <si>
    <t>забезпечення функціонування пунктів обігріву та пунктів харчування, кількість пунктів обігріву/пунктів харчування</t>
  </si>
  <si>
    <t>9/6 од.</t>
  </si>
  <si>
    <t>Відділ освіти, Слов’янська міська військова адміністрація Краматорського району Донецької області</t>
  </si>
  <si>
    <t xml:space="preserve"> Відділ освіти,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t>
  </si>
  <si>
    <t>163 особи</t>
  </si>
  <si>
    <t>162 особи</t>
  </si>
  <si>
    <t xml:space="preserve">Краматорська районна державна адміністрація Донецької області, Слов'янська міська військова адміністрація Краматорського району Донецької області  </t>
  </si>
  <si>
    <t>кількість програм</t>
  </si>
  <si>
    <t>Матеріальна допомога особам з інвалідністю внаслідок війни з числа учасників антитерористичної операції та членам сімей загиблих учасників АТО</t>
  </si>
  <si>
    <t>62 особи</t>
  </si>
  <si>
    <t xml:space="preserve">Придбання спеціалізованого транспортного засобу для  особового складу 6 Державного пожежно-рятувального загону Головного управління Державної служби України з надзвичайних ситуацій у Донецькій області </t>
  </si>
  <si>
    <t>Управління житлово –комунального господарства</t>
  </si>
  <si>
    <t xml:space="preserve">кількість
екскаватор-навантажувач JCB з обладнанням
</t>
  </si>
  <si>
    <t>1.7</t>
  </si>
  <si>
    <t xml:space="preserve">Розробка проєктно-кошторисної документації на капітальний ремонт житлових будинків по пров.Виноградний, 3,   вул. Лозановича, 20, 
вул. Поштова, 12,                    вул. Торська, 43,                  вул. Шевченка, 19
м. Слов’янськ, пошкоджених внаслідок збройної агресії рф
</t>
  </si>
  <si>
    <t xml:space="preserve">кількість проєктів </t>
  </si>
  <si>
    <t>Технічне обстеження житлового будинку по вул.Корольова, 20 м.Слов’янськ, пошкодженого внаслідок збройної агресії рф</t>
  </si>
  <si>
    <t xml:space="preserve">кількість
об’єктів 
</t>
  </si>
  <si>
    <t xml:space="preserve">Придбання паливно-мастильних матеріалів для  6 Державного пожежно-рятувального загону Головного управління Державної служби України з надзвичайних ситуацій у Донецькій області </t>
  </si>
  <si>
    <t>Придбання будівельних матеріалів для проведення ремонтних робіт господарським способом житлових будинків, будівель об’єктів соціальної сфери Слов’янської територіальної громади, пошкоджених в наслідок збройної агресії рф</t>
  </si>
  <si>
    <t>10 000 од.</t>
  </si>
  <si>
    <t xml:space="preserve">кількість
матеріалів
</t>
  </si>
  <si>
    <t>24</t>
  </si>
  <si>
    <t>Придбання піску для робіт з благоустрою</t>
  </si>
  <si>
    <t>2500 т</t>
  </si>
  <si>
    <t>Придбання джерел резервного живлення</t>
  </si>
  <si>
    <t>кількість генераторів</t>
  </si>
  <si>
    <t xml:space="preserve">Відділ освіти </t>
  </si>
  <si>
    <t>Фінансова підтримка комунального підприємства "АТП 052814"</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</si>
  <si>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t>
  </si>
  <si>
    <t xml:space="preserve">Управління житлово - комунального господарства,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</si>
  <si>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кількість габіонів</t>
  </si>
  <si>
    <t>167 од.</t>
  </si>
  <si>
    <t>кількість лісоматеріалів</t>
  </si>
  <si>
    <t xml:space="preserve">- придбання мобільних укриттів </t>
  </si>
  <si>
    <t>- придбання габіонів</t>
  </si>
  <si>
    <t>- придбання лісоматеріалів круглих хвойних порід</t>
  </si>
  <si>
    <t>Фінансова підтримка Комунального підприємства Слов’янської міської ради «Керуюча компанія № 4»</t>
  </si>
  <si>
    <t>3 нових зелених зон, 1 зелену зону спеціального призначення (3420 од.)</t>
  </si>
  <si>
    <t>300 од. V=1,1 м.куб</t>
  </si>
  <si>
    <t>265 осіб</t>
  </si>
  <si>
    <t xml:space="preserve">Військова частина А0281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</si>
  <si>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Військова частина А7286
Військова частина А7272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</si>
  <si>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Військова частина 3035 Національної гвардії України,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</si>
  <si>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3.1.2 Підвищення суспільної правосвідомості та попередження злочинності</t>
  </si>
  <si>
    <t xml:space="preserve">кількість
послуг
</t>
  </si>
  <si>
    <t>40 од.</t>
  </si>
  <si>
    <t>23000 літрів</t>
  </si>
  <si>
    <t xml:space="preserve">кількість
</t>
  </si>
  <si>
    <t>Надання  прихистку та/або гарячого харчування особам, які цього потребують з числа внутрішньо переміщених осіб/тимчасово переміщених осіб/мешканців громади на час воєнного стану</t>
  </si>
  <si>
    <t>Надання  одноразової  матеріальної допомоги родинам загиблих цивільних мешканців Слов'янської міської територіальної громади, які загинули або померли від поранень, отриманих на території Слов'янської міської територіальної громади, внаслідок  ворожого обстрілу з боку російської федерації  під час дії воєнного стану на території України</t>
  </si>
  <si>
    <t xml:space="preserve">Придбання матеріально - технічних засобів
</t>
  </si>
  <si>
    <t>Придбання організаційної техніки, мережевого обладнання</t>
  </si>
  <si>
    <t xml:space="preserve">Придбання радіо - телевізійної, комунікаційної, телекомунікаційної та супутньої апаратури й обладнання, електричного устаткування , обладнання та приладів, блоків живлення
</t>
  </si>
  <si>
    <t xml:space="preserve">кількість в/ч </t>
  </si>
  <si>
    <t>Придбання навчально – тренувального обладнання та устаткування</t>
  </si>
  <si>
    <t>Придбання офісного устаткування й приладдя різного, швидкозшивачів та супутнього приладдя, клея, фурнітури різної, кухонного приладдя, поліграфії та продукції поліграфічного виробництва</t>
  </si>
  <si>
    <t>Придбання конструкцій та конструкційних матеріалів; допоміжної будівельної продукції, будівельних матеріалів</t>
  </si>
  <si>
    <t>Придбання  гаражного обладнання та устаткування, автозапчастин й аксесуарів</t>
  </si>
  <si>
    <t>Оплата послуг з ремонту, технічного обслуговування транспортних засобів і супутнього обладнання та супутніх послуги</t>
  </si>
  <si>
    <t>Придбання матеріально-технічних засобів</t>
  </si>
  <si>
    <t>Придбання транспортних засобів спеціального призначення</t>
  </si>
  <si>
    <t>Придбання астрономічних та оптичних приладів</t>
  </si>
  <si>
    <t>Придбання безпілотних літальних апаратів</t>
  </si>
  <si>
    <t>Придбання електричних інструментів, знаряддя</t>
  </si>
  <si>
    <t>Поточний ремонт приміщення будівлі Билбасівської селищної ради (смт Билбасівка, вул.Центральна, буд. 218) для розміщення віддаленого робочого місця з надання адміністративних та соціальних послуг населенню</t>
  </si>
  <si>
    <t xml:space="preserve">Придбання матеріально - технічних засобів
</t>
  </si>
  <si>
    <t>Придбання радіо - телевізійної, комунікаційної, телекомунікаційної та супутньої апаратури й обладнання, електричного устаткування , обладнання та приладів</t>
  </si>
  <si>
    <t>Оплата послуг з ремонту теле-аудіо апаратури</t>
  </si>
  <si>
    <t xml:space="preserve">Придбання організаційної техніки </t>
  </si>
  <si>
    <t xml:space="preserve">Придбання офісного устаткування й приладдя різного, кухонного приладдя, поліграфії та продукції поліграфічного виробництва </t>
  </si>
  <si>
    <t xml:space="preserve">Оплата будівельних робіт
(встановлення вікон -Реєстраційний номер об’єкта №1531391914141, поточний ремонт будівель - Реєстраційний номер об’єкта №1263781714141)
</t>
  </si>
  <si>
    <t xml:space="preserve">Придбання  гаражного обладнання та устаткування, автозапчастин й аксесуарів
</t>
  </si>
  <si>
    <t>Придбання медичних приладів, інструментів, апаратури, обладнання, пристроїв, витратних матеріалів, лікарських засобів</t>
  </si>
  <si>
    <t>Оплата послуг з медичної підготовки для військової частини</t>
  </si>
  <si>
    <t>Оплата комунальних послуг</t>
  </si>
  <si>
    <t xml:space="preserve">- - придбання мобільних укриттів, модульних бетонних виробів/залізобетонних конструкцій, вогневих споруд, загороджувальних пірамід/тетраподів тощо </t>
  </si>
  <si>
    <t>3104 од.</t>
  </si>
  <si>
    <r>
      <t>600 м</t>
    </r>
    <r>
      <rPr>
        <vertAlign val="superscript"/>
        <sz val="12"/>
        <color theme="1"/>
        <rFont val="Times New Roman"/>
        <family val="1"/>
        <charset val="204"/>
      </rPr>
      <t>3</t>
    </r>
  </si>
  <si>
    <t xml:space="preserve">- придбання металопродукції (арматура, лист г\к, труба профільна, трос) </t>
  </si>
  <si>
    <t>кількість металопродукції</t>
  </si>
  <si>
    <t xml:space="preserve">7 т / 
4000 п.м.
</t>
  </si>
  <si>
    <t>- придбання піску</t>
  </si>
  <si>
    <t xml:space="preserve">кількість
піску
</t>
  </si>
  <si>
    <t>1 666 т</t>
  </si>
  <si>
    <t>Інші завдання: Попередження, виявлення, припинення та розкриття кримінальних правопорушень проти миру і безпеки людства, тероризму та інших протиправних дій, які безпосередньо створюють загрозу життєво важливим інтересам України</t>
  </si>
  <si>
    <t>Придбання автомобільного транспортного засобу</t>
  </si>
  <si>
    <t xml:space="preserve">Головне Управління Служби безпеки України в Донецькій та Луганській областях,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</si>
  <si>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ГАЗель NEXT; екскаватор-навантажувач JCB;
екскаватор-навантажувач JCB-з навісним обладнанням;
комбінована дорожня машина МКДЗ-17;
автопідіймач на базі МАЗ-5550 (Н-30м);
автовишка; причепи, напівричепи та інші механізми
</t>
  </si>
  <si>
    <t>2 од./           1 од./              1 од./                     1 од./                   1 од./                    1 од./                                      3 од.</t>
  </si>
  <si>
    <t xml:space="preserve">Поточний ремонт житлового фонду комунальної власності м.Слов’янськ для розміщення осіб з житла, яке зазнало пошкоджень внаслідок збройної агресії рф (гуртожиток по вул. Торська, 53а, 
вул. Новий Побут, 19)
</t>
  </si>
  <si>
    <t xml:space="preserve">кількість
гуртожитків
</t>
  </si>
  <si>
    <t>Придбання радіотелевізійної, комунікаційної, телекомунікаційної та супутньої апаратури й обладнання, електричного устаткування, обладнання та приладів, блоків живлення для відділу поліції № 4 Краматорського РУП ГУНП в Донецькій області</t>
  </si>
  <si>
    <t>986 тис.м²</t>
  </si>
  <si>
    <t>Утримання територій (санітарне очищення місць загального користування та кладовищ, у тому числі ліквідація несанкціонованих звалищ)</t>
  </si>
  <si>
    <t>Поховання та перевезення військовослужбовців, які загинули (померли) під час проходження військової служби (бойових дій), внутрішньо переміщених осіб, невідомих, безрідних громадян у межах України (згідно з Законом України «Про поховання та похоронну справу»)</t>
  </si>
  <si>
    <t>13.8</t>
  </si>
  <si>
    <t>Придбання предметів ритуальної належності (труни)</t>
  </si>
  <si>
    <t>кількість трун</t>
  </si>
  <si>
    <t xml:space="preserve">Військова частина          А7037 для підпорядкованої  військової частини
 А7272,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</si>
  <si>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ГУНП в Донецькій області
для підпорядкованого 
 відділу поліції №4 Краматорського РУП,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</si>
  <si>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Придбання паливно-мастильних матеріалів для  відділу поліції № 4 Краматорського РУП  ГУНП в Донецькій області</t>
  </si>
  <si>
    <t>Придбання службового автомобільного транспорту для відділу поліції № 4 Краматорського РУП  ГУНП в Донецькій області</t>
  </si>
  <si>
    <t>Технічне обслуговування і поточний ремонт службового автомобільного транспорту відділу поліції № 4 Краматорського РУП ГУНП в Донецькій області</t>
  </si>
  <si>
    <t>Придбання комп’ютерної та оргтехніки для відділу поліції № 4 Краматорського РУП ГУНП в Донецькій області</t>
  </si>
  <si>
    <t xml:space="preserve">ГУНП в Донецькій області
для підпорядкованого 
 відділу поліції № 4 Краматорського РУП,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</si>
  <si>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13.9</t>
  </si>
  <si>
    <t>Облаштування алеї Слави для почесного поховання загиблих захисників і захисниць України (в т.ч. розробка технічної документації)</t>
  </si>
  <si>
    <t xml:space="preserve">кількість
облаштованих алей
</t>
  </si>
  <si>
    <t xml:space="preserve">Військова частина          А 7037 для підпорядкованої  військової частини
 А 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</si>
  <si>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Поточний ремонт та облаштування споруд цивільного захисту (укриття, бомбосховища тощо)</t>
  </si>
  <si>
    <t xml:space="preserve">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управління житлово - комунального господарства,                                  відділ освіти,                              відділ охорони здоров'я
</t>
  </si>
  <si>
    <t>Поточний ремонт багатоквартирних житлових будинків всіх форм власності, гуртожитків, розташованих на території Слов’янської міської територіальної громади Краматорського району Донецької області, пошкоджених внаслідок збройної агресії РФ</t>
  </si>
  <si>
    <t>32 од.</t>
  </si>
  <si>
    <t>Послуги з поточного ремонту житлових будинків та інших споруд, що знаходяться на території Слов’янської міської територіальної громади (ліквідація наслідків збройної агресії рф)</t>
  </si>
  <si>
    <t>30 сімей</t>
  </si>
  <si>
    <t>Надання матеріальної допомоги цивільним особам, мешканцям Слов’янської територіальної громади які зазнали поранень та ушкоджень здоров’я, отриманих на території Слов’янської громади  внаслідок ворожого обстрілу під час воєнного стану на території України, та потребують хірургічного втручання або довготривалого лікування</t>
  </si>
  <si>
    <t>Надання разової грошової допомоги військовослужбовцю, який звільнений з військової служби за станом здоров'я в період дії воєнного стану в Україні</t>
  </si>
  <si>
    <t>28 раб.места Хелсі,  інтернет, придбано 2 ноутбука</t>
  </si>
  <si>
    <t>цпмсд</t>
  </si>
  <si>
    <t>мкл</t>
  </si>
  <si>
    <t>гб1</t>
  </si>
  <si>
    <t>инсулин в иньекциях получают 482 взросліх и 8 детей, в таблетках 730 взросліх</t>
  </si>
  <si>
    <t>270 осіб</t>
  </si>
  <si>
    <t>за рахунок ДБ 740 доз, гум.1960доз</t>
  </si>
  <si>
    <t>15 осіб МБ, 24осіб гум.</t>
  </si>
  <si>
    <t>65рец., 32 осіб</t>
  </si>
  <si>
    <t>87 осіб МБ,  94 особи благ.</t>
  </si>
  <si>
    <t>22 осіб,58рец.</t>
  </si>
  <si>
    <t>Лікарів-1</t>
  </si>
  <si>
    <t>Отриманно:92 глюкометрів, 74100 шт тест-смужок,18131 уп-тест-смужок,140 глюкометра видано</t>
  </si>
  <si>
    <t>Всього ставок :31,75, з них : лікарі - 3,5; середній медпресонал - 20,75; молодший медперсонал - 4,75; фахівці - 1,5; інші - 1,25.           КЕКВ 2270 - 857,7; КЕКВ 2220 - 990,1; КЕКВ 2230 - 449,9;  КЕКВ 2111 - 1273,5; КЕКВ 2120 - 314,3</t>
  </si>
  <si>
    <t>1354 осіб /               6 досліджень</t>
  </si>
  <si>
    <t>2.2.3 Підвищення якості та загальної доступності медичних послуг у містах та сільській місцевості</t>
  </si>
  <si>
    <t>2.2.2 Посилення профілактичних заходів з упередження захворюваності населення</t>
  </si>
  <si>
    <t xml:space="preserve">ЗАХОДИ З РЕАЛІЗАЦІЇ ПРОГРАМИ          
</t>
  </si>
  <si>
    <t>Додаток 2</t>
  </si>
  <si>
    <t>до Програми</t>
  </si>
  <si>
    <t xml:space="preserve">кількість забезпечених
</t>
  </si>
  <si>
    <t>РАЗОМ</t>
  </si>
  <si>
    <t>кількість ітей</t>
  </si>
  <si>
    <t>Начальник відділу</t>
  </si>
  <si>
    <t>Марина ПОРОХНЯК</t>
  </si>
  <si>
    <t xml:space="preserve">Забезпечення виплати компенсації фізичним особам, які надають соціальні послуги з догляду без здійснення підприємницької діяльності на професійній основі (пос. КМУ від 06.10.2024 №1040)
</t>
  </si>
  <si>
    <t xml:space="preserve">Надання одноразової матеріальної допомоги при звільненні у 2024-2024 рр. з військової служби за контрактом учасникам бойових дій в період проведення антитерористичної операції у розмірі 2000 грн (за зверненням) за рахунок коштів місцевого бюджету                                         </t>
  </si>
  <si>
    <t>2024-2026</t>
  </si>
  <si>
    <t>від 19.01 2026 № 27-01/32-14</t>
  </si>
  <si>
    <t>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п1мчасово компактно проживають у більш безпечних регіонах України на 2026 рік</t>
  </si>
  <si>
    <t xml:space="preserve">( 1 лікар - навчання на курсах спеціалізації дитяча анестезіологія, 3 лікаря - навчання на курсах спеціалізації терапія)
</t>
  </si>
  <si>
    <t>20 робочих місць</t>
  </si>
  <si>
    <t>ЗП та нарахування - 5 458,5 т.грн, пердмети, обл та інвентар - 599,7 т.грн, медикаменти - 1794,2 т.грн, продукти харчування - 1720,6т.грн, оплата послуг крім комунальних - 2878,6т.грн, видатки на відр 50,0т.грн , оплата комун послуг - 11 937,4 т.грн, послуги з проф підготовки спеціалістів з вид сертифікатів - 8,4т.грн, виплата льготної пенсії - 780,0т.грн.)</t>
  </si>
  <si>
    <t>протипожежна безпека</t>
  </si>
  <si>
    <t>пожежні крани, рукави - 10шт, обслуговування вогнегасників - 80шт, верифікація вет.кранів  - 16шт, перевірка контура заземлення, навчання з питань пожежної безпеки - 6 осіб</t>
  </si>
  <si>
    <t>780 осіб</t>
  </si>
  <si>
    <t>300 дітей</t>
  </si>
  <si>
    <t>490 хворих</t>
  </si>
  <si>
    <t>200 глюкометрів, 19000 уп тест-смужок</t>
  </si>
  <si>
    <t>20 хворих</t>
  </si>
  <si>
    <t>370доз вакцини від сказу, 100доз потиправцевої вакцини</t>
  </si>
  <si>
    <t>120 доз сироватка протиправцева, 250 доз сироватка проти сказу</t>
  </si>
  <si>
    <t>кількість онкологічних хворих (300 фл ультравісту, 300 шт шприц для введення ультравісту)</t>
  </si>
  <si>
    <t>актилизе 20фл</t>
  </si>
  <si>
    <t>650 пац</t>
  </si>
  <si>
    <t>30 жінок</t>
  </si>
  <si>
    <t>С-дуга (ЕОП) з ангіографією 15 кВТ  ("Медична допомога при гострому мозковому інсульті") - 9000,0т.грн; Наркозно-дихальний апарат  2 шт - 900,0;Дихальний апарат турбінний 5шт - 2250т.грн</t>
  </si>
  <si>
    <t>C-дуга 5 кВТ ("Хірургічні операції дорослим та дітям у стаціонарних умовах "  , «Стаціонарна допомога дорослим та дітям без проведення хірургічних операцій" - 5000,0т.грн; Наркозно-дихальний апарат  2 шт - 900,0</t>
  </si>
  <si>
    <t>ЗП та нарахування - 5 709,6 т.грн, пердмети, обл та інвентар - 635,68 т.грн, медикаменти - 1901,85 т.грн, продукти харчування - 1823,84т.грн, оплата послуг крім комунальних - 3051,32т.грн, видатки на відр 53,0т.грн , оплата комун послуг - 12773,1 т.грн, послуги з проф підготовки спеціалістів з вид сертифікатів - 8,9т.грн, виплата льготної пенсії - 826,8т.грн.)</t>
  </si>
  <si>
    <t>ЗП та нарахування - 5 840,6 т.грн, пердмети, обл та інвентар - 641,68 т.грн, медикаменти - 1919,79 т.грн, продукти харчування - 1841,04т.грн, оплата послуг крім комунальних - 3080,1т.грн, видатки на відр 53,5т.грн , оплата комун послуг - 12784 т.грн, послуги з проф підготовки спеціалістів з вид сертифікатів - 8,98т.грн, виплата льготної пенсії - 834,6т.грн.)</t>
  </si>
  <si>
    <t xml:space="preserve">спеціалізація фізична та реабілітаційна медицина 2 медсестри. </t>
  </si>
  <si>
    <t>Розробка проектно-кошторисної документації на капітальний ремонт будівлі клініко-діагностичної лабораторії КНП СМР «Міська лікарня м.Слов’янська», за адресою:вул. Шевченка, 33, м.Слов’янськ, Донецької області (внутрішня, зовнішня каналізація, холодне та гаряче водопостачання, опалення, електромережі, встановлення та заміна вікон - 18 шт., дверей - 19 шт.,  відновлення покрівлі  площею - 460 м.2)</t>
  </si>
  <si>
    <t>М/б - 1 лікар, 14 середній м/п;  НСЗУ : середній м/п - 23.</t>
  </si>
  <si>
    <t>М/б - 1 лікар, 14 середній м/п;  НСЗУ : середній м/п - 25.</t>
  </si>
  <si>
    <t>М/б - 1 лікар, 14 середній м/п;  НСЗУ : середній м/п - 43.</t>
  </si>
  <si>
    <t>Всього ставок :24,25, з них : лікарі - 2,25; середній медпресонал - 17,25; молодший медперсонал - 3,0; фахівці - 1,5; інші - 0,25.    КЕКВ 2111 - 4925,7; КЕКВ 2120 - 1083,6   КЕКВ 2210 -608,5;  КЕКВ 2220 - 1940,0; КЕКВ 2230 - 920,0;  КЕКВ 2240 - 650,0; КЕКВ 2270 - 7883,0; КЕКВ 2282 -10,0; КЕКВ - 2710 - 139,8;  КЕКВ 2730 - 32,0</t>
  </si>
  <si>
    <t>Всього ставок :24,25, з них : лікарі - 2,25; середній медпресонал - 17,25; молодший медперсонал - 3,0; фахівці - 1,5; інші - 0,25.    КЕКВ 2111 - 5462,6; КЕКВ 2120 -1201,8   КЕКВ 2210 -660,8;  КЕКВ 2220 - 2328,0; КЕКВ 2230 - 1012,0;  КЕКВ 2240 - 715,0; КЕКВ 2270 - 856,9; КЕКВ 2282 -11,0; КЕКВ - 2710 - 151,9;  КЕКВ 2730 - 34,8</t>
  </si>
  <si>
    <t>Всього ставок :24,25, з них : лікарі - 2,25; середній медпресонал - 17,25; молодший медперсонал - 3,0; фахівці - 1,5; інші - 0,25.    КЕКВ 2111 - 5844,9; КЕКВ 2120 -1285,9   КЕКВ 2210 -707,7;  КЕКВ 2220 - 2560,8; КЕКВ 2230 - 1113,2;  КЕКВ 2240 - 786,5; КЕКВ 2270 - 916,9; КЕКВ 2282 -12,0; КЕКВ - 2710 - 162,7;  КЕКВ 2730 - 37,2</t>
  </si>
  <si>
    <t xml:space="preserve">Підтримка комунальних закладів охорони здоров'я, які належать територіальній громаді  (Комунальне некомерційне підприємство Слов'янської міської ради «Міська клінічна лікарня м.Слов'янська») </t>
  </si>
  <si>
    <t>50</t>
  </si>
  <si>
    <t xml:space="preserve"> рентг. - 5000;   бак.досліджень -                                                                                                                                                                                                                                                                                                                                                                                                                                                                                                                                                                              20</t>
  </si>
  <si>
    <t>80</t>
  </si>
  <si>
    <t>Нестандартне приєднання до електричних мереж системи розподілу "під ключ" АТ "ДТЕК Донецькі електромережі" по об'єкту: КНП СМР "Міська лікарня №1 м.Слов'янська" корпус терапевтичного відділення №1 м.Слов'янськ, вул.Василівська, буд. 31</t>
  </si>
  <si>
    <t>Коригування проєктно-кошторисної документації по об'єкту "Реконструкція корпусу терапевтичного відділення №1 КЛПЗ "Міська лікарня №1" за адресою: вул.Василівська,31 м.Слов'янськ, Донецька область" (коригування)</t>
  </si>
  <si>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 вул. Донська, 5, м. Слов’янськ Донецької області" (коригування) </t>
  </si>
  <si>
    <t>15
20</t>
  </si>
  <si>
    <t>20
35</t>
  </si>
  <si>
    <t>25
45</t>
  </si>
  <si>
    <t>62
129</t>
  </si>
  <si>
    <t>придб.3комп., 3 БФП, 3 принтера
30 роб.місць МІС</t>
  </si>
  <si>
    <t>придб.2комп., 2 БФП, 2 принтера
40 роб.місць МІС</t>
  </si>
  <si>
    <t>придб.2 ноутбука
60 роб.місць МІС</t>
  </si>
  <si>
    <t>Виконання заходів протипожежної безпеки</t>
  </si>
  <si>
    <t>29</t>
  </si>
  <si>
    <t>250</t>
  </si>
  <si>
    <t>Виготовлення проектної документації на виготовлення та встановлення автономногоджерела живлення  для КНП СМР "ЦПМСД м. Слов’янська" за адресами: вул.Банківська,85, вул.Я.Мудрого,14, вул.Батюка,25, вул.Свободи,37</t>
  </si>
  <si>
    <t>перевірка вогнегасни-      ків-5,0; верифікація контуру заземлення-8,0;     повірка манометрів-2,0; утилізація медичних відходів-13,0</t>
  </si>
  <si>
    <t>перевірка вогнегасни-      ків-5,0; верифікація контуру заземлення-9,0;     повірка манометрів-2,0; утилізація медичних відходів-14,0</t>
  </si>
  <si>
    <t xml:space="preserve">5546,1 (Киснева станція, система рентгенівська ліагностична мобільна МАС з СR системою цифрового перетворення рентгенівських знимків, дихальний апарат турбінний, який працює від кисневих концентраторів, аудіометр для отоакустичної емісії у новонароджених MAICO, термостат сухоповітрянийЕДВ-120 -3шт. ) </t>
  </si>
  <si>
    <t>Придбання тубпайків</t>
  </si>
  <si>
    <t xml:space="preserve">Розробка проєктно-кошторисної документації по об'єкту: "Капітальний ремонт будівлі клінико-діагностичної лабораторії  КНП СМР "Міська клінічна лікарня м.Слов'янська", розташованої за адресою: Донецька область, м. Слов'янськ, вул.Шевченка,33 </t>
  </si>
  <si>
    <t xml:space="preserve">Перелік завдань і заходів  Програми підтримки та розвитку галузі охорони здоров’я  Слов’янської міської територіальної громади  на 2024-2026 роки
</t>
  </si>
  <si>
    <t>Щомісячні доплати до заробітної плати медичним працівникам, що надають первинну медичну допомогу</t>
  </si>
  <si>
    <t>Термін
виконання</t>
  </si>
  <si>
    <t>Розробка проєктно-кошторисної документації по об'єкту: "Капітальний ремонт системи киснепостачання корпус пологового будинку  КНП СМР "Міська клінічна лікарня м.Слов'янська" для забезпечення централізованим постачанням кисню за адресою вул. Університетська, буд.15, м.Слов'янськ, Донецької області"</t>
  </si>
  <si>
    <t xml:space="preserve">Розробка проектно-кошторисної документації на капітальний ремонт будівлі  КНП СМР «Міська клінічна лікарня м.Слов’янська», за адресою:  вул. Шевченка, 40а (урологічне відділення), м.Слов’янськ, Донецької області </t>
  </si>
  <si>
    <t xml:space="preserve">Додаток </t>
  </si>
  <si>
    <t>Чинна редакція</t>
  </si>
  <si>
    <t>Нова редакція</t>
  </si>
  <si>
    <t>2.1.2. Забезпечення доступності медичних, спортивних, культурних послуг для населення з урахуванням безпекових викликів</t>
  </si>
  <si>
    <t>Додаток до програми підтримки ВОЗ</t>
  </si>
  <si>
    <t>Відділ охорони здоров'я, КНП СМР "ЦПМСД"</t>
  </si>
  <si>
    <t xml:space="preserve">затвердженої розпорядженням керівника Слов’янської міської  військово-цивільної адміністрації 23.11.2023 № 2207
(в редакції розпорядження начальника Слов’янської міської військової адміністрації від __.12.2025 №____) нова редакція
</t>
  </si>
  <si>
    <t>було</t>
  </si>
  <si>
    <t>стало</t>
  </si>
  <si>
    <t>2.2.1. Підтримка релокованих закладів освіти, охорони здоров'я, культури, спорту, соціального захисту населення, центрів надання адміністративних послуг та відновлення їх діяльності на території області після завешення бойових дій</t>
  </si>
  <si>
    <t>кількість
підприємств</t>
  </si>
  <si>
    <t>додати завдання 2.2.1. захід 1:</t>
  </si>
  <si>
    <t xml:space="preserve">Порівняльна таблиця змін завдань і заходів  Програми підтримки та розвитку галузі охорони здоров’я  Слов’янської міської територіальної громади  на 2024-2026 роки
</t>
  </si>
  <si>
    <t>Надання фінансової підтримки КНП СМР "Центр первинної медико-санітарної допомоги м. Слов'янська" на виконання заходів із забезпечення функціонування (діяльності) закладу переміщеного до більш безпечного регіону України (видатки на оплату праці,видатки на енергоносії, закупівля предметів, матеріалів, оплата послуг крім комунальних).</t>
  </si>
  <si>
    <t xml:space="preserve"> Зміни завдань і заходів  Програми підтримки та розвитку галузі охорони здоров’я  Слов’янської міської територіальної громади  на 2024-2026 роки
</t>
  </si>
  <si>
    <r>
      <t xml:space="preserve">1) </t>
    </r>
    <r>
      <rPr>
        <b/>
        <sz val="12"/>
        <rFont val="Times New Roman"/>
        <family val="1"/>
        <charset val="204"/>
      </rPr>
      <t>додати</t>
    </r>
    <r>
      <rPr>
        <sz val="12"/>
        <rFont val="Times New Roman"/>
        <family val="1"/>
        <charset val="204"/>
      </rPr>
      <t xml:space="preserve"> </t>
    </r>
    <r>
      <rPr>
        <b/>
        <sz val="12"/>
        <rFont val="Times New Roman"/>
        <family val="1"/>
        <charset val="204"/>
      </rPr>
      <t>завдання 2.2.1.</t>
    </r>
    <r>
      <rPr>
        <sz val="12"/>
        <rFont val="Times New Roman"/>
        <family val="1"/>
        <charset val="204"/>
      </rPr>
      <t xml:space="preserve"> "Підтримка релокованих закладів освіти, охорони здоров'я, культури, спорту, соціального захисту населення, центрів надання адміністративних послуг та відновлення їх діяльності на території області після завешення бойових дій" </t>
    </r>
    <r>
      <rPr>
        <b/>
        <sz val="12"/>
        <rFont val="Times New Roman"/>
        <family val="1"/>
        <charset val="204"/>
      </rPr>
      <t>захід 1</t>
    </r>
    <r>
      <rPr>
        <sz val="12"/>
        <rFont val="Times New Roman"/>
        <family val="1"/>
        <charset val="204"/>
      </rPr>
      <t xml:space="preserve"> "Надання фінансової підтримки КНП СМР "Центр первинної медико-санітарної допомоги м. Слов'янська" на виконання заходів із забезпечення функціонування (діяльності) закладу переміщеного до більш безпечного регіону України (видатки на оплату праці,видатки на енергоносії, закупівля предметів, матеріалів, оплата послуг крім комунальних)."</t>
    </r>
  </si>
  <si>
    <t xml:space="preserve">1. У розділ Перелік завдань і заходів  Програми підтримки та розвитку галузі охорони здоров’я  Слов’янської міської територіальної громади  на 2024-2026 роки внести такі зміни:
</t>
  </si>
  <si>
    <t>2) Рядок «РАЗОМ» викласти в такій редакції:</t>
  </si>
  <si>
    <t>Начальник відділу охорони здоров'я Слов'янської міської ВА</t>
  </si>
  <si>
    <t>Додаток                                                                 до розпорядження начальника Слов'янської міської військової адміністрації                                                від 14.04.2026  № 1670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</si>
</sst>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0"/>
    <numFmt numFmtId="165" formatCode="0.0"/>
    <numFmt numFmtId="166" formatCode="0.000"/>
    <numFmt numFmtId="167" formatCode="#,##0.000"/>
    <numFmt numFmtId="168" formatCode="#,##0.000;[Red]#,##0.000"/>
    <numFmt numFmtId="169" formatCode="0.0000"/>
    <numFmt numFmtId="170" formatCode="#,##0.000_ ;\-#,##0.000\ "/>
    <numFmt numFmtId="171" formatCode="#,##0.0000"/>
  </numFmts>
  <fonts count="5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scheme val="minor"/>
    </font>
    <font>
      <b/>
      <sz val="11"/>
      <name val="Times New Roman"/>
      <family val="1"/>
      <charset val="204"/>
    </font>
    <font>
      <sz val="11"/>
      <name val="Times New Roman"/>
      <family val="1"/>
      <charset val="204"/>
    </font>
    <font>
      <sz val="11"/>
      <color indexed="8"/>
      <name val="Calibri"/>
      <family val="2"/>
      <charset val="1"/>
    </font>
    <font>
      <sz val="10"/>
      <name val="Arial Cyr"/>
      <charset val="204"/>
    </font>
    <font>
      <b/>
      <sz val="12"/>
      <name val="Times New Roman"/>
      <family val="1"/>
      <charset val="204"/>
    </font>
    <font>
      <sz val="12"/>
      <name val="Times New Roman"/>
      <family val="1"/>
      <charset val="204"/>
    </font>
    <font>
      <i/>
      <sz val="12"/>
      <name val="Times New Roman"/>
      <family val="1"/>
      <charset val="204"/>
    </font>
    <font>
      <sz val="12"/>
      <color theme="1"/>
      <name val="Times New Roman"/>
      <family val="1"/>
      <charset val="204"/>
    </font>
    <font>
      <b/>
      <sz val="12"/>
      <color rgb="FFFF0000"/>
      <name val="Times New Roman"/>
      <family val="1"/>
      <charset val="204"/>
    </font>
    <font>
      <sz val="11"/>
      <color indexed="8"/>
      <name val="Calibri"/>
      <family val="2"/>
    </font>
    <font>
      <sz val="12"/>
      <name val="Times New Roman"/>
      <family val="1"/>
      <charset val="1"/>
    </font>
    <font>
      <sz val="10"/>
      <name val="Times New Roman"/>
      <family val="1"/>
      <charset val="204"/>
    </font>
    <font>
      <sz val="11"/>
      <name val="Times New Roman"/>
      <family val="1"/>
      <charset val="1"/>
    </font>
    <font>
      <sz val="11"/>
      <color rgb="FF000000"/>
      <name val="Calibri"/>
      <family val="2"/>
      <charset val="1"/>
    </font>
    <font>
      <sz val="11"/>
      <color rgb="FF000000"/>
      <name val="Calibri"/>
      <family val="2"/>
      <charset val="204"/>
    </font>
    <font>
      <sz val="12"/>
      <name val="Helv"/>
      <charset val="204"/>
    </font>
    <font>
      <b/>
      <i/>
      <sz val="12"/>
      <name val="Times New Roman"/>
      <family val="1"/>
      <charset val="204"/>
    </font>
    <font>
      <sz val="12"/>
      <name val="Calibri"/>
      <family val="2"/>
      <charset val="204"/>
    </font>
    <font>
      <i/>
      <sz val="11"/>
      <name val="Times New Roman"/>
      <family val="1"/>
      <charset val="204"/>
    </font>
    <font>
      <sz val="7.7"/>
      <name val="Times New Roman"/>
      <family val="1"/>
      <charset val="204"/>
    </font>
    <font>
      <b/>
      <sz val="10"/>
      <name val="Times New Roman"/>
      <family val="1"/>
      <charset val="204"/>
    </font>
    <font>
      <b/>
      <sz val="8"/>
      <name val="Times New Roman"/>
      <family val="1"/>
      <charset val="204"/>
    </font>
    <font>
      <b/>
      <sz val="9"/>
      <name val="Times New Roman"/>
      <family val="1"/>
      <charset val="204"/>
    </font>
    <font>
      <sz val="11"/>
      <color rgb="FFFF0000"/>
      <name val="Times New Roman"/>
      <family val="1"/>
      <charset val="204"/>
    </font>
    <font>
      <b/>
      <sz val="11"/>
      <color rgb="FFFF0000"/>
      <name val="Times New Roman"/>
      <family val="1"/>
      <charset val="204"/>
    </font>
    <font>
      <b/>
      <i/>
      <sz val="12"/>
      <name val="Calibri"/>
      <family val="2"/>
      <charset val="204"/>
    </font>
    <font>
      <sz val="12"/>
      <color rgb="FF000000"/>
      <name val="Times New Roman"/>
      <family val="1"/>
      <charset val="204"/>
    </font>
    <font>
      <sz val="12"/>
      <color rgb="FF000000"/>
      <name val="Calibri"/>
      <family val="2"/>
      <charset val="204"/>
    </font>
    <font>
      <sz val="12"/>
      <color theme="1"/>
      <name val="Calibri"/>
      <family val="2"/>
      <charset val="204"/>
    </font>
    <font>
      <sz val="12"/>
      <name val="Georgia"/>
      <family val="1"/>
      <charset val="204"/>
    </font>
    <font>
      <sz val="12"/>
      <name val="Conv_rubik-regular"/>
    </font>
    <font>
      <sz val="12"/>
      <color rgb="FFFF0000"/>
      <name val="Times New Roman"/>
      <family val="1"/>
      <charset val="1"/>
    </font>
    <font>
      <sz val="12"/>
      <name val="Calibri"/>
      <family val="2"/>
    </font>
    <font>
      <sz val="12"/>
      <name val="Times New Roman"/>
      <family val="1"/>
    </font>
    <font>
      <sz val="12"/>
      <color indexed="8"/>
      <name val="Times New Roman"/>
      <family val="1"/>
      <charset val="204"/>
    </font>
    <font>
      <sz val="12"/>
      <color indexed="8"/>
      <name val="Times New Roman"/>
      <family val="1"/>
      <charset val="1"/>
    </font>
    <font>
      <sz val="12"/>
      <color theme="3"/>
      <name val="Times New Roman"/>
      <family val="1"/>
      <charset val="1"/>
    </font>
    <font>
      <vertAlign val="superscript"/>
      <sz val="12"/>
      <color theme="1"/>
      <name val="Times New Roman"/>
      <family val="1"/>
      <charset val="204"/>
    </font>
    <font>
      <b/>
      <sz val="12"/>
      <color rgb="FFFF0000"/>
      <name val="Times New Roman"/>
      <family val="1"/>
      <charset val="1"/>
    </font>
    <font>
      <i/>
      <sz val="12"/>
      <name val="Times New Roman"/>
      <family val="1"/>
      <charset val="1"/>
    </font>
    <font>
      <b/>
      <sz val="12"/>
      <name val="Times New Roman"/>
      <family val="1"/>
      <charset val="1"/>
    </font>
    <font>
      <sz val="8"/>
      <name val="Calibri"/>
      <family val="2"/>
      <scheme val="minor"/>
    </font>
    <font>
      <sz val="8"/>
      <name val="Times New Roman"/>
      <family val="1"/>
      <charset val="204"/>
    </font>
    <font>
      <sz val="12"/>
      <color rgb="FFFF0000"/>
      <name val="Times New Roman"/>
      <family val="1"/>
      <charset val="204"/>
    </font>
    <font>
      <b/>
      <sz val="16"/>
      <name val="Times New Roman"/>
      <family val="1"/>
      <charset val="204"/>
    </font>
  </fonts>
  <fills count="14">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9"/>
        <bgColor indexed="26"/>
      </patternFill>
    </fill>
    <fill>
      <patternFill patternType="solid">
        <fgColor rgb="FF92D050"/>
        <bgColor indexed="64"/>
      </patternFill>
    </fill>
    <fill>
      <patternFill patternType="solid">
        <fgColor rgb="FFFFFF00"/>
        <bgColor indexed="64"/>
      </patternFill>
    </fill>
    <fill>
      <patternFill patternType="solid">
        <fgColor rgb="FFE6E6E6"/>
        <bgColor indexed="64"/>
      </patternFill>
    </fill>
    <fill>
      <patternFill patternType="solid">
        <fgColor theme="3" tint="0.39997558519241921"/>
        <bgColor indexed="64"/>
      </patternFill>
    </fill>
    <fill>
      <patternFill patternType="solid">
        <fgColor theme="0"/>
        <bgColor indexed="26"/>
      </patternFill>
    </fill>
    <fill>
      <patternFill patternType="solid">
        <fgColor rgb="FFFFC000"/>
        <bgColor indexed="64"/>
      </patternFill>
    </fill>
    <fill>
      <patternFill patternType="solid">
        <fgColor rgb="FF00B0F0"/>
        <bgColor indexed="64"/>
      </patternFill>
    </fill>
    <fill>
      <patternFill patternType="solid">
        <fgColor theme="9" tint="0.39997558519241921"/>
        <bgColor indexed="64"/>
      </patternFill>
    </fill>
    <fill>
      <patternFill patternType="solid">
        <fgColor theme="9" tint="0.59999389629810485"/>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s>
  <cellStyleXfs count="26">
    <xf numFmtId="0" fontId="0" fillId="0" borderId="0"/>
    <xf numFmtId="0" fontId="5" fillId="0" borderId="0"/>
    <xf numFmtId="0" fontId="8" fillId="0" borderId="0"/>
    <xf numFmtId="0" fontId="9" fillId="0" borderId="0"/>
    <xf numFmtId="0" fontId="4" fillId="0" borderId="0"/>
    <xf numFmtId="0" fontId="15" fillId="0" borderId="0"/>
    <xf numFmtId="0" fontId="8" fillId="0" borderId="0"/>
    <xf numFmtId="0" fontId="19" fillId="0" borderId="0"/>
    <xf numFmtId="0" fontId="19" fillId="0" borderId="0"/>
    <xf numFmtId="0" fontId="19" fillId="0" borderId="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0" fillId="0" borderId="0"/>
    <xf numFmtId="0" fontId="3" fillId="0" borderId="0"/>
    <xf numFmtId="0" fontId="3" fillId="0" borderId="0"/>
    <xf numFmtId="0" fontId="2" fillId="0" borderId="0"/>
    <xf numFmtId="0" fontId="1" fillId="0" borderId="0"/>
  </cellStyleXfs>
  <cellXfs count="468">
    <xf numFmtId="0" fontId="0" fillId="0" borderId="0" xfId="0"/>
    <xf numFmtId="0" fontId="7" fillId="0" borderId="0" xfId="0" applyFont="1" applyAlignment="1">
      <alignment horizontal="center" vertical="top" wrapText="1"/>
    </xf>
    <xf numFmtId="0" fontId="6" fillId="0" borderId="2" xfId="0" applyFont="1" applyBorder="1" applyAlignment="1">
      <alignment horizontal="left" vertical="top" wrapText="1"/>
    </xf>
    <xf numFmtId="0" fontId="6" fillId="0" borderId="2" xfId="0" applyFont="1" applyBorder="1" applyAlignment="1">
      <alignment horizontal="center" vertical="top" wrapText="1"/>
    </xf>
    <xf numFmtId="0" fontId="6" fillId="0" borderId="0" xfId="0" applyFont="1" applyAlignment="1">
      <alignment vertical="top" wrapText="1"/>
    </xf>
    <xf numFmtId="165" fontId="6" fillId="0" borderId="2" xfId="0" applyNumberFormat="1" applyFont="1" applyBorder="1" applyAlignment="1">
      <alignment horizontal="center" vertical="top" wrapText="1"/>
    </xf>
    <xf numFmtId="164" fontId="7" fillId="0" borderId="0" xfId="0" applyNumberFormat="1" applyFont="1" applyAlignment="1">
      <alignment horizontal="center" vertical="top" wrapText="1"/>
    </xf>
    <xf numFmtId="3" fontId="7" fillId="0" borderId="2" xfId="0" applyNumberFormat="1" applyFont="1" applyBorder="1" applyAlignment="1">
      <alignment horizontal="center" vertical="top" wrapText="1"/>
    </xf>
    <xf numFmtId="0" fontId="6" fillId="0" borderId="0" xfId="0" applyFont="1" applyAlignment="1">
      <alignment horizontal="center" vertical="top" wrapText="1"/>
    </xf>
    <xf numFmtId="0" fontId="7" fillId="0" borderId="2" xfId="0" applyFont="1" applyBorder="1" applyAlignment="1">
      <alignment horizontal="left" vertical="top" wrapText="1"/>
    </xf>
    <xf numFmtId="0" fontId="7" fillId="0" borderId="2" xfId="0" applyFont="1" applyBorder="1" applyAlignment="1">
      <alignment horizontal="center" vertical="top" wrapText="1"/>
    </xf>
    <xf numFmtId="0" fontId="11" fillId="0" borderId="2" xfId="0" applyFont="1" applyBorder="1" applyAlignment="1">
      <alignment vertical="top" wrapText="1"/>
    </xf>
    <xf numFmtId="167" fontId="6" fillId="0" borderId="2" xfId="0" applyNumberFormat="1" applyFont="1" applyBorder="1" applyAlignment="1">
      <alignment horizontal="center" vertical="top" wrapText="1"/>
    </xf>
    <xf numFmtId="167" fontId="10" fillId="0" borderId="2" xfId="0" applyNumberFormat="1" applyFont="1" applyBorder="1" applyAlignment="1">
      <alignment horizontal="center" vertical="top" wrapText="1"/>
    </xf>
    <xf numFmtId="0" fontId="10" fillId="0" borderId="2" xfId="0" applyFont="1" applyBorder="1" applyAlignment="1">
      <alignment horizontal="left" vertical="top" wrapText="1"/>
    </xf>
    <xf numFmtId="166" fontId="10" fillId="0" borderId="2" xfId="0" applyNumberFormat="1" applyFont="1" applyBorder="1" applyAlignment="1">
      <alignment horizontal="center" vertical="top" wrapText="1"/>
    </xf>
    <xf numFmtId="0" fontId="16" fillId="0" borderId="2" xfId="5" applyFont="1" applyBorder="1" applyAlignment="1">
      <alignment horizontal="left" vertical="top" wrapText="1"/>
    </xf>
    <xf numFmtId="167" fontId="16" fillId="0" borderId="2" xfId="5" applyNumberFormat="1" applyFont="1" applyBorder="1" applyAlignment="1">
      <alignment horizontal="center" vertical="top"/>
    </xf>
    <xf numFmtId="167" fontId="11" fillId="0" borderId="2" xfId="5" applyNumberFormat="1" applyFont="1" applyBorder="1" applyAlignment="1">
      <alignment horizontal="center" vertical="top" wrapText="1"/>
    </xf>
    <xf numFmtId="167" fontId="10" fillId="0" borderId="2" xfId="5" applyNumberFormat="1" applyFont="1" applyBorder="1" applyAlignment="1">
      <alignment horizontal="center" vertical="top" wrapText="1"/>
    </xf>
    <xf numFmtId="165" fontId="11" fillId="0" borderId="2" xfId="0" applyNumberFormat="1" applyFont="1" applyBorder="1" applyAlignment="1">
      <alignment horizontal="center" vertical="top" wrapText="1"/>
    </xf>
    <xf numFmtId="0" fontId="16" fillId="0" borderId="2" xfId="0" applyFont="1" applyBorder="1" applyAlignment="1">
      <alignment horizontal="left" vertical="top" wrapText="1"/>
    </xf>
    <xf numFmtId="0" fontId="16" fillId="0" borderId="2" xfId="0" applyFont="1" applyBorder="1" applyAlignment="1">
      <alignment horizontal="center" vertical="top" wrapText="1"/>
    </xf>
    <xf numFmtId="167" fontId="16" fillId="0" borderId="2" xfId="0" applyNumberFormat="1" applyFont="1" applyBorder="1" applyAlignment="1">
      <alignment horizontal="center" vertical="top"/>
    </xf>
    <xf numFmtId="167" fontId="16" fillId="0" borderId="2" xfId="0" applyNumberFormat="1" applyFont="1" applyBorder="1" applyAlignment="1">
      <alignment vertical="top" wrapText="1"/>
    </xf>
    <xf numFmtId="167" fontId="16" fillId="0" borderId="2" xfId="0" applyNumberFormat="1" applyFont="1" applyBorder="1" applyAlignment="1">
      <alignment horizontal="center" vertical="top" wrapText="1"/>
    </xf>
    <xf numFmtId="167" fontId="18" fillId="0" borderId="2" xfId="0" applyNumberFormat="1" applyFont="1" applyBorder="1" applyAlignment="1">
      <alignment vertical="top" wrapText="1"/>
    </xf>
    <xf numFmtId="49" fontId="11" fillId="0" borderId="2" xfId="0" applyNumberFormat="1" applyFont="1" applyBorder="1" applyAlignment="1">
      <alignment horizontal="center" vertical="top" wrapText="1"/>
    </xf>
    <xf numFmtId="0" fontId="12" fillId="0" borderId="2" xfId="0" applyFont="1" applyBorder="1" applyAlignment="1">
      <alignment horizontal="center" vertical="top" wrapText="1"/>
    </xf>
    <xf numFmtId="0" fontId="11" fillId="0" borderId="2" xfId="0" applyFont="1" applyBorder="1" applyAlignment="1">
      <alignment horizontal="left" vertical="top" wrapText="1"/>
    </xf>
    <xf numFmtId="165" fontId="10" fillId="0" borderId="2" xfId="0" applyNumberFormat="1" applyFont="1" applyBorder="1" applyAlignment="1">
      <alignment horizontal="center" vertical="top" wrapText="1"/>
    </xf>
    <xf numFmtId="0" fontId="11" fillId="0" borderId="2" xfId="0" applyFont="1" applyBorder="1" applyAlignment="1">
      <alignment horizontal="center" vertical="top"/>
    </xf>
    <xf numFmtId="167" fontId="11" fillId="0" borderId="2" xfId="0" applyNumberFormat="1" applyFont="1" applyBorder="1" applyAlignment="1">
      <alignment horizontal="center" vertical="top" wrapText="1"/>
    </xf>
    <xf numFmtId="0" fontId="11" fillId="0" borderId="2" xfId="5" applyFont="1" applyBorder="1" applyAlignment="1">
      <alignment horizontal="center" vertical="top"/>
    </xf>
    <xf numFmtId="167" fontId="11" fillId="0" borderId="2" xfId="5" applyNumberFormat="1" applyFont="1" applyBorder="1" applyAlignment="1">
      <alignment horizontal="center" vertical="top"/>
    </xf>
    <xf numFmtId="0" fontId="16" fillId="0" borderId="2" xfId="5" applyFont="1" applyBorder="1" applyAlignment="1">
      <alignment horizontal="center" vertical="top" wrapText="1"/>
    </xf>
    <xf numFmtId="0" fontId="11" fillId="0" borderId="2" xfId="5" applyFont="1" applyBorder="1" applyAlignment="1">
      <alignment horizontal="left" vertical="top" wrapText="1"/>
    </xf>
    <xf numFmtId="0" fontId="11" fillId="0" borderId="2" xfId="5" applyFont="1" applyBorder="1" applyAlignment="1">
      <alignment horizontal="center" vertical="top" wrapText="1"/>
    </xf>
    <xf numFmtId="166" fontId="7" fillId="0" borderId="0" xfId="0" applyNumberFormat="1" applyFont="1" applyAlignment="1">
      <alignment vertical="top" wrapText="1"/>
    </xf>
    <xf numFmtId="164" fontId="10" fillId="0" borderId="2" xfId="0" applyNumberFormat="1" applyFont="1" applyBorder="1" applyAlignment="1">
      <alignment horizontal="center" vertical="top" wrapText="1"/>
    </xf>
    <xf numFmtId="0" fontId="12" fillId="0" borderId="2" xfId="0" applyFont="1" applyBorder="1" applyAlignment="1">
      <alignment horizontal="left" vertical="top" wrapText="1"/>
    </xf>
    <xf numFmtId="16" fontId="10" fillId="0" borderId="2" xfId="0" applyNumberFormat="1" applyFont="1" applyBorder="1" applyAlignment="1">
      <alignment horizontal="center" vertical="top" wrapText="1"/>
    </xf>
    <xf numFmtId="3" fontId="11" fillId="0" borderId="2" xfId="0" applyNumberFormat="1" applyFont="1" applyBorder="1" applyAlignment="1">
      <alignment horizontal="center" vertical="top" wrapText="1"/>
    </xf>
    <xf numFmtId="0" fontId="11" fillId="0" borderId="2" xfId="0" applyFont="1" applyBorder="1" applyAlignment="1">
      <alignment horizontal="center" vertical="top" wrapText="1"/>
    </xf>
    <xf numFmtId="0" fontId="10" fillId="0" borderId="2" xfId="0" applyFont="1" applyBorder="1" applyAlignment="1">
      <alignment horizontal="center" vertical="top" wrapText="1"/>
    </xf>
    <xf numFmtId="2" fontId="10" fillId="0" borderId="2" xfId="0" applyNumberFormat="1" applyFont="1" applyBorder="1" applyAlignment="1">
      <alignment horizontal="center" vertical="top" wrapText="1"/>
    </xf>
    <xf numFmtId="49" fontId="12" fillId="0" borderId="2" xfId="0" applyNumberFormat="1" applyFont="1" applyBorder="1" applyAlignment="1">
      <alignment horizontal="center" vertical="top" wrapText="1"/>
    </xf>
    <xf numFmtId="165" fontId="12" fillId="0" borderId="2" xfId="0" applyNumberFormat="1" applyFont="1" applyBorder="1" applyAlignment="1">
      <alignment horizontal="center" vertical="top" wrapText="1"/>
    </xf>
    <xf numFmtId="2" fontId="12" fillId="0" borderId="2" xfId="0" applyNumberFormat="1" applyFont="1" applyBorder="1" applyAlignment="1">
      <alignment horizontal="center" vertical="top" wrapText="1"/>
    </xf>
    <xf numFmtId="2" fontId="11" fillId="0" borderId="2" xfId="0" applyNumberFormat="1" applyFont="1" applyBorder="1" applyAlignment="1">
      <alignment horizontal="center" vertical="top" wrapText="1"/>
    </xf>
    <xf numFmtId="1" fontId="11" fillId="0" borderId="2" xfId="0" applyNumberFormat="1" applyFont="1" applyBorder="1" applyAlignment="1">
      <alignment horizontal="center" vertical="top" wrapText="1"/>
    </xf>
    <xf numFmtId="0" fontId="22" fillId="0" borderId="2" xfId="0" applyFont="1" applyBorder="1" applyAlignment="1">
      <alignment horizontal="center" vertical="top" wrapText="1"/>
    </xf>
    <xf numFmtId="165" fontId="22" fillId="0" borderId="2" xfId="0" applyNumberFormat="1" applyFont="1" applyBorder="1" applyAlignment="1">
      <alignment horizontal="center" vertical="top" wrapText="1"/>
    </xf>
    <xf numFmtId="2" fontId="22" fillId="0" borderId="2" xfId="0" applyNumberFormat="1" applyFont="1" applyBorder="1" applyAlignment="1">
      <alignment horizontal="center" vertical="top" wrapText="1"/>
    </xf>
    <xf numFmtId="166" fontId="12" fillId="0" borderId="2" xfId="0" applyNumberFormat="1" applyFont="1" applyBorder="1" applyAlignment="1">
      <alignment horizontal="center" vertical="top" wrapText="1"/>
    </xf>
    <xf numFmtId="49" fontId="10" fillId="0" borderId="2" xfId="0" applyNumberFormat="1" applyFont="1" applyBorder="1" applyAlignment="1">
      <alignment horizontal="center" vertical="top" wrapText="1"/>
    </xf>
    <xf numFmtId="166" fontId="22" fillId="0" borderId="2" xfId="0" applyNumberFormat="1" applyFont="1" applyBorder="1" applyAlignment="1">
      <alignment horizontal="center" vertical="top" wrapText="1"/>
    </xf>
    <xf numFmtId="49" fontId="10" fillId="0" borderId="2" xfId="0" applyNumberFormat="1" applyFont="1" applyBorder="1" applyAlignment="1">
      <alignment horizontal="center" vertical="center"/>
    </xf>
    <xf numFmtId="0" fontId="12" fillId="0" borderId="2" xfId="0" applyFont="1" applyBorder="1" applyAlignment="1">
      <alignment horizontal="left" vertical="center" wrapText="1"/>
    </xf>
    <xf numFmtId="0" fontId="10" fillId="0" borderId="2" xfId="0" applyFont="1" applyBorder="1" applyAlignment="1">
      <alignment horizontal="center" vertical="center"/>
    </xf>
    <xf numFmtId="168" fontId="11" fillId="0" borderId="2" xfId="0" applyNumberFormat="1" applyFont="1" applyBorder="1" applyAlignment="1">
      <alignment horizontal="center" vertical="top" wrapText="1"/>
    </xf>
    <xf numFmtId="0" fontId="11" fillId="0" borderId="2" xfId="0" applyFont="1" applyBorder="1" applyAlignment="1">
      <alignment horizontal="center" vertical="top" wrapText="1" readingOrder="1"/>
    </xf>
    <xf numFmtId="166" fontId="11" fillId="0" borderId="2" xfId="0" applyNumberFormat="1" applyFont="1" applyBorder="1" applyAlignment="1">
      <alignment horizontal="center" vertical="top" wrapText="1" readingOrder="1"/>
    </xf>
    <xf numFmtId="0" fontId="7" fillId="0" borderId="0" xfId="0" applyFont="1" applyAlignment="1">
      <alignment vertical="top" wrapText="1"/>
    </xf>
    <xf numFmtId="4" fontId="11" fillId="0" borderId="2" xfId="0" applyNumberFormat="1" applyFont="1" applyBorder="1" applyAlignment="1">
      <alignment horizontal="center" vertical="top" wrapText="1"/>
    </xf>
    <xf numFmtId="10" fontId="11" fillId="0" borderId="2" xfId="0" applyNumberFormat="1" applyFont="1" applyBorder="1" applyAlignment="1">
      <alignment horizontal="center" vertical="top" wrapText="1"/>
    </xf>
    <xf numFmtId="0" fontId="13" fillId="0" borderId="2" xfId="0" applyFont="1" applyBorder="1" applyAlignment="1">
      <alignment horizontal="center" vertical="top"/>
    </xf>
    <xf numFmtId="0" fontId="7" fillId="0" borderId="0" xfId="0" applyFont="1" applyAlignment="1">
      <alignment horizontal="left" vertical="top" wrapText="1"/>
    </xf>
    <xf numFmtId="0" fontId="16" fillId="0" borderId="2" xfId="5" applyFont="1" applyBorder="1" applyAlignment="1">
      <alignment horizontal="center" vertical="top"/>
    </xf>
    <xf numFmtId="0" fontId="10" fillId="0" borderId="2" xfId="0" applyFont="1" applyBorder="1" applyAlignment="1">
      <alignment vertical="top" wrapText="1"/>
    </xf>
    <xf numFmtId="0" fontId="11" fillId="0" borderId="2" xfId="5" applyFont="1" applyBorder="1" applyAlignment="1">
      <alignment vertical="top" wrapText="1"/>
    </xf>
    <xf numFmtId="49" fontId="24" fillId="0" borderId="2" xfId="0" applyNumberFormat="1" applyFont="1" applyBorder="1" applyAlignment="1">
      <alignment horizontal="center" vertical="top" wrapText="1"/>
    </xf>
    <xf numFmtId="2" fontId="16" fillId="0" borderId="2" xfId="0" applyNumberFormat="1" applyFont="1" applyBorder="1" applyAlignment="1">
      <alignment horizontal="center" vertical="top" wrapText="1"/>
    </xf>
    <xf numFmtId="170" fontId="26" fillId="0" borderId="0" xfId="0" applyNumberFormat="1" applyFont="1" applyAlignment="1">
      <alignment horizontal="center" vertical="top" wrapText="1"/>
    </xf>
    <xf numFmtId="0" fontId="17" fillId="0" borderId="0" xfId="0" applyFont="1" applyAlignment="1">
      <alignment horizontal="left" vertical="top" wrapText="1"/>
    </xf>
    <xf numFmtId="164" fontId="17" fillId="0" borderId="0" xfId="0" applyNumberFormat="1" applyFont="1" applyAlignment="1">
      <alignment horizontal="center" vertical="top" wrapText="1"/>
    </xf>
    <xf numFmtId="170" fontId="27" fillId="0" borderId="0" xfId="0" applyNumberFormat="1" applyFont="1" applyAlignment="1">
      <alignment horizontal="center" vertical="top" wrapText="1"/>
    </xf>
    <xf numFmtId="2" fontId="7" fillId="0" borderId="0" xfId="0" applyNumberFormat="1" applyFont="1" applyAlignment="1">
      <alignment vertical="top" wrapText="1"/>
    </xf>
    <xf numFmtId="49" fontId="11" fillId="0" borderId="6" xfId="0" applyNumberFormat="1" applyFont="1" applyBorder="1" applyAlignment="1">
      <alignment horizontal="center" vertical="top" wrapText="1"/>
    </xf>
    <xf numFmtId="166" fontId="11" fillId="0" borderId="3" xfId="0" applyNumberFormat="1" applyFont="1" applyBorder="1" applyAlignment="1">
      <alignment horizontal="center" vertical="top" wrapText="1"/>
    </xf>
    <xf numFmtId="166" fontId="10" fillId="0" borderId="5" xfId="0" applyNumberFormat="1" applyFont="1" applyBorder="1" applyAlignment="1">
      <alignment horizontal="center" vertical="top" wrapText="1"/>
    </xf>
    <xf numFmtId="164" fontId="29" fillId="0" borderId="0" xfId="0" applyNumberFormat="1" applyFont="1" applyAlignment="1">
      <alignment horizontal="center" vertical="top" wrapText="1"/>
    </xf>
    <xf numFmtId="16" fontId="7" fillId="0" borderId="0" xfId="0" applyNumberFormat="1" applyFont="1" applyAlignment="1">
      <alignment horizontal="center" vertical="top" wrapText="1"/>
    </xf>
    <xf numFmtId="167" fontId="7" fillId="0" borderId="0" xfId="0" applyNumberFormat="1" applyFont="1" applyAlignment="1">
      <alignment horizontal="center" vertical="top" wrapText="1"/>
    </xf>
    <xf numFmtId="167" fontId="27" fillId="0" borderId="0" xfId="0" applyNumberFormat="1" applyFont="1" applyAlignment="1">
      <alignment horizontal="center" vertical="top" wrapText="1"/>
    </xf>
    <xf numFmtId="0" fontId="11" fillId="0" borderId="3" xfId="0" applyFont="1" applyBorder="1" applyAlignment="1">
      <alignment horizontal="center" vertical="top" wrapText="1"/>
    </xf>
    <xf numFmtId="168" fontId="11" fillId="0" borderId="2" xfId="2" applyNumberFormat="1" applyFont="1" applyBorder="1" applyAlignment="1">
      <alignment horizontal="center" vertical="top" wrapText="1"/>
    </xf>
    <xf numFmtId="3" fontId="11" fillId="0" borderId="2" xfId="2" applyNumberFormat="1" applyFont="1" applyBorder="1" applyAlignment="1">
      <alignment horizontal="center" vertical="top" wrapText="1"/>
    </xf>
    <xf numFmtId="49" fontId="11" fillId="0" borderId="2" xfId="2" applyNumberFormat="1" applyFont="1" applyBorder="1" applyAlignment="1">
      <alignment horizontal="center" vertical="top" wrapText="1"/>
    </xf>
    <xf numFmtId="2" fontId="11" fillId="0" borderId="2" xfId="1" applyNumberFormat="1" applyFont="1" applyBorder="1" applyAlignment="1" applyProtection="1">
      <alignment horizontal="center" vertical="top" wrapText="1"/>
      <protection locked="0"/>
    </xf>
    <xf numFmtId="2" fontId="17" fillId="0" borderId="2" xfId="1" applyNumberFormat="1" applyFont="1" applyBorder="1" applyAlignment="1" applyProtection="1">
      <alignment horizontal="center" vertical="top" wrapText="1"/>
      <protection locked="0"/>
    </xf>
    <xf numFmtId="2" fontId="11" fillId="0" borderId="2" xfId="10" applyNumberFormat="1" applyFont="1" applyBorder="1" applyAlignment="1" applyProtection="1">
      <alignment horizontal="center" vertical="top" wrapText="1"/>
      <protection locked="0"/>
    </xf>
    <xf numFmtId="0" fontId="17" fillId="0" borderId="2" xfId="2" applyFont="1" applyBorder="1" applyAlignment="1">
      <alignment horizontal="center" vertical="top" wrapText="1"/>
    </xf>
    <xf numFmtId="0" fontId="11" fillId="0" borderId="2" xfId="2" applyFont="1" applyBorder="1" applyAlignment="1" applyProtection="1">
      <alignment horizontal="center" vertical="top" wrapText="1"/>
      <protection locked="0"/>
    </xf>
    <xf numFmtId="0" fontId="16" fillId="0" borderId="2" xfId="5" applyFont="1" applyBorder="1" applyAlignment="1">
      <alignment horizontal="centerContinuous" vertical="top" wrapText="1"/>
    </xf>
    <xf numFmtId="0" fontId="16" fillId="0" borderId="2" xfId="5" applyFont="1" applyBorder="1" applyAlignment="1">
      <alignment horizontal="centerContinuous" vertical="center" wrapText="1"/>
    </xf>
    <xf numFmtId="0" fontId="17" fillId="0" borderId="2" xfId="5" applyFont="1" applyBorder="1" applyAlignment="1">
      <alignment horizontal="center" vertical="top" wrapText="1"/>
    </xf>
    <xf numFmtId="167" fontId="11" fillId="0" borderId="2" xfId="0" applyNumberFormat="1" applyFont="1" applyBorder="1" applyAlignment="1">
      <alignment horizontal="center" vertical="top"/>
    </xf>
    <xf numFmtId="165" fontId="11" fillId="0" borderId="2" xfId="7" applyNumberFormat="1" applyFont="1" applyBorder="1" applyAlignment="1">
      <alignment horizontal="center" vertical="top" wrapText="1"/>
    </xf>
    <xf numFmtId="0" fontId="11" fillId="0" borderId="2" xfId="0" applyFont="1" applyBorder="1" applyAlignment="1">
      <alignment horizontal="justify" vertical="top" wrapText="1"/>
    </xf>
    <xf numFmtId="0" fontId="30" fillId="0" borderId="2" xfId="0" applyFont="1" applyBorder="1" applyAlignment="1">
      <alignment horizontal="center" vertical="top" wrapText="1"/>
    </xf>
    <xf numFmtId="0" fontId="14" fillId="0" borderId="2" xfId="0" applyFont="1" applyBorder="1" applyAlignment="1">
      <alignment horizontal="center" vertical="top" wrapText="1"/>
    </xf>
    <xf numFmtId="0" fontId="29" fillId="0" borderId="0" xfId="0" applyFont="1" applyAlignment="1">
      <alignment horizontal="left" vertical="top" wrapText="1"/>
    </xf>
    <xf numFmtId="0" fontId="29" fillId="0" borderId="0" xfId="0" applyFont="1" applyAlignment="1">
      <alignment horizontal="center" vertical="top" wrapText="1"/>
    </xf>
    <xf numFmtId="0" fontId="11" fillId="0" borderId="0" xfId="0" applyFont="1" applyAlignment="1">
      <alignment vertical="top" wrapText="1"/>
    </xf>
    <xf numFmtId="0" fontId="11" fillId="0" borderId="0" xfId="0" applyFont="1" applyAlignment="1">
      <alignment horizontal="center" vertical="top" wrapText="1"/>
    </xf>
    <xf numFmtId="167" fontId="10" fillId="0" borderId="2" xfId="0" applyNumberFormat="1" applyFont="1" applyBorder="1" applyAlignment="1">
      <alignment horizontal="center" vertical="top"/>
    </xf>
    <xf numFmtId="0" fontId="31" fillId="0" borderId="2" xfId="0" applyFont="1" applyBorder="1" applyAlignment="1">
      <alignment horizontal="center" vertical="top" wrapText="1"/>
    </xf>
    <xf numFmtId="49" fontId="10" fillId="0" borderId="0" xfId="0" applyNumberFormat="1" applyFont="1" applyAlignment="1">
      <alignment horizontal="center" vertical="top" wrapText="1"/>
    </xf>
    <xf numFmtId="0" fontId="11" fillId="2" borderId="2" xfId="0" applyFont="1" applyFill="1" applyBorder="1" applyAlignment="1">
      <alignment vertical="top" wrapText="1"/>
    </xf>
    <xf numFmtId="0" fontId="11" fillId="0" borderId="2" xfId="2" applyFont="1" applyBorder="1" applyAlignment="1">
      <alignment horizontal="center" vertical="top" wrapText="1"/>
    </xf>
    <xf numFmtId="2" fontId="11" fillId="0" borderId="2" xfId="2" applyNumberFormat="1" applyFont="1" applyBorder="1" applyAlignment="1" applyProtection="1">
      <alignment horizontal="center" vertical="top" wrapText="1"/>
      <protection locked="0"/>
    </xf>
    <xf numFmtId="164" fontId="11" fillId="0" borderId="2" xfId="0" applyNumberFormat="1" applyFont="1" applyBorder="1" applyAlignment="1">
      <alignment horizontal="center" vertical="top" wrapText="1"/>
    </xf>
    <xf numFmtId="49" fontId="12" fillId="0" borderId="5" xfId="0" applyNumberFormat="1" applyFont="1" applyBorder="1" applyAlignment="1">
      <alignment horizontal="center" vertical="top" wrapText="1"/>
    </xf>
    <xf numFmtId="0" fontId="12" fillId="0" borderId="5" xfId="0" applyFont="1" applyBorder="1" applyAlignment="1">
      <alignment horizontal="left" vertical="top" wrapText="1"/>
    </xf>
    <xf numFmtId="0" fontId="12" fillId="0" borderId="5" xfId="0" applyFont="1" applyBorder="1" applyAlignment="1">
      <alignment horizontal="center" vertical="top" wrapText="1"/>
    </xf>
    <xf numFmtId="165" fontId="12" fillId="0" borderId="5" xfId="0" applyNumberFormat="1" applyFont="1" applyBorder="1" applyAlignment="1">
      <alignment horizontal="center" vertical="top" wrapText="1"/>
    </xf>
    <xf numFmtId="166" fontId="11" fillId="0" borderId="5" xfId="0" applyNumberFormat="1" applyFont="1" applyBorder="1" applyAlignment="1">
      <alignment horizontal="center" vertical="top" wrapText="1"/>
    </xf>
    <xf numFmtId="2" fontId="12" fillId="0" borderId="5" xfId="0" applyNumberFormat="1" applyFont="1" applyBorder="1" applyAlignment="1">
      <alignment horizontal="center" vertical="top" wrapText="1"/>
    </xf>
    <xf numFmtId="166" fontId="12" fillId="0" borderId="5" xfId="0" applyNumberFormat="1" applyFont="1" applyBorder="1" applyAlignment="1">
      <alignment horizontal="center" vertical="top" wrapText="1"/>
    </xf>
    <xf numFmtId="49" fontId="13" fillId="2" borderId="2" xfId="0" applyNumberFormat="1" applyFont="1" applyFill="1" applyBorder="1" applyAlignment="1">
      <alignment horizontal="center" vertical="top" wrapText="1"/>
    </xf>
    <xf numFmtId="0" fontId="22" fillId="0" borderId="5" xfId="0" applyFont="1" applyBorder="1" applyAlignment="1">
      <alignment horizontal="center" vertical="top" wrapText="1"/>
    </xf>
    <xf numFmtId="165" fontId="22" fillId="0" borderId="5" xfId="0" applyNumberFormat="1" applyFont="1" applyBorder="1" applyAlignment="1">
      <alignment horizontal="center" vertical="top" wrapText="1"/>
    </xf>
    <xf numFmtId="2" fontId="10" fillId="0" borderId="5" xfId="0" applyNumberFormat="1" applyFont="1" applyBorder="1" applyAlignment="1">
      <alignment horizontal="center" vertical="top" wrapText="1"/>
    </xf>
    <xf numFmtId="2" fontId="22" fillId="0" borderId="5" xfId="0" applyNumberFormat="1" applyFont="1" applyBorder="1" applyAlignment="1">
      <alignment horizontal="center" vertical="top" wrapText="1"/>
    </xf>
    <xf numFmtId="2" fontId="33" fillId="2" borderId="2" xfId="0" applyNumberFormat="1" applyFont="1" applyFill="1" applyBorder="1" applyAlignment="1">
      <alignment horizontal="center" vertical="top" wrapText="1"/>
    </xf>
    <xf numFmtId="2" fontId="34" fillId="2" borderId="2" xfId="0" applyNumberFormat="1" applyFont="1" applyFill="1" applyBorder="1" applyAlignment="1">
      <alignment horizontal="center" vertical="top" wrapText="1"/>
    </xf>
    <xf numFmtId="0" fontId="11" fillId="2" borderId="2" xfId="0" applyFont="1" applyFill="1" applyBorder="1" applyAlignment="1">
      <alignment horizontal="left" vertical="top" wrapText="1"/>
    </xf>
    <xf numFmtId="0" fontId="11" fillId="2" borderId="2" xfId="0" applyFont="1" applyFill="1" applyBorder="1" applyAlignment="1">
      <alignment horizontal="center" vertical="top" wrapText="1"/>
    </xf>
    <xf numFmtId="167" fontId="14" fillId="0" borderId="2" xfId="0" applyNumberFormat="1" applyFont="1" applyBorder="1" applyAlignment="1">
      <alignment horizontal="center" vertical="top" wrapText="1"/>
    </xf>
    <xf numFmtId="164" fontId="14" fillId="0" borderId="2" xfId="0" applyNumberFormat="1" applyFont="1" applyBorder="1" applyAlignment="1">
      <alignment horizontal="center" vertical="top" wrapText="1"/>
    </xf>
    <xf numFmtId="2" fontId="10" fillId="0" borderId="0" xfId="0" applyNumberFormat="1" applyFont="1" applyAlignment="1">
      <alignment horizontal="center" vertical="top" wrapText="1"/>
    </xf>
    <xf numFmtId="168" fontId="11" fillId="0" borderId="3" xfId="0" applyNumberFormat="1" applyFont="1" applyBorder="1" applyAlignment="1">
      <alignment horizontal="center" vertical="top" wrapText="1"/>
    </xf>
    <xf numFmtId="0" fontId="11" fillId="0" borderId="5" xfId="0" applyFont="1" applyBorder="1" applyAlignment="1">
      <alignment horizontal="center" vertical="top" wrapText="1"/>
    </xf>
    <xf numFmtId="168" fontId="11" fillId="0" borderId="5" xfId="0" applyNumberFormat="1" applyFont="1" applyBorder="1" applyAlignment="1">
      <alignment horizontal="center" vertical="top" wrapText="1"/>
    </xf>
    <xf numFmtId="0" fontId="13" fillId="0" borderId="2" xfId="0" applyFont="1" applyBorder="1" applyAlignment="1">
      <alignment vertical="top" wrapText="1"/>
    </xf>
    <xf numFmtId="0" fontId="13" fillId="0" borderId="2" xfId="0" applyFont="1" applyBorder="1" applyAlignment="1">
      <alignment horizontal="center" vertical="top" wrapText="1"/>
    </xf>
    <xf numFmtId="166" fontId="13" fillId="0" borderId="2" xfId="0" applyNumberFormat="1" applyFont="1" applyBorder="1" applyAlignment="1">
      <alignment horizontal="center" vertical="top" wrapText="1"/>
    </xf>
    <xf numFmtId="0" fontId="13" fillId="0" borderId="3" xfId="0" applyFont="1" applyBorder="1" applyAlignment="1">
      <alignment vertical="top" wrapText="1"/>
    </xf>
    <xf numFmtId="0" fontId="13" fillId="0" borderId="3" xfId="0" applyFont="1" applyBorder="1" applyAlignment="1">
      <alignment horizontal="center" vertical="top" wrapText="1"/>
    </xf>
    <xf numFmtId="166" fontId="13" fillId="0" borderId="3" xfId="0" applyNumberFormat="1" applyFont="1" applyBorder="1" applyAlignment="1">
      <alignment horizontal="center" vertical="top" wrapText="1"/>
    </xf>
    <xf numFmtId="167" fontId="11" fillId="0" borderId="3" xfId="0" applyNumberFormat="1" applyFont="1" applyBorder="1" applyAlignment="1">
      <alignment horizontal="center" vertical="top"/>
    </xf>
    <xf numFmtId="0" fontId="35" fillId="0" borderId="2" xfId="0" applyFont="1" applyBorder="1" applyAlignment="1">
      <alignment horizontal="center" vertical="top" wrapText="1"/>
    </xf>
    <xf numFmtId="0" fontId="36" fillId="0" borderId="2" xfId="0" applyFont="1" applyBorder="1" applyAlignment="1">
      <alignment horizontal="center" vertical="top" wrapText="1"/>
    </xf>
    <xf numFmtId="0" fontId="11" fillId="0" borderId="3" xfId="0" applyFont="1" applyBorder="1" applyAlignment="1">
      <alignment horizontal="left" vertical="top" wrapText="1"/>
    </xf>
    <xf numFmtId="0" fontId="11" fillId="0" borderId="5" xfId="0" applyFont="1" applyBorder="1" applyAlignment="1">
      <alignment horizontal="left" vertical="top" wrapText="1"/>
    </xf>
    <xf numFmtId="166" fontId="11" fillId="0" borderId="2" xfId="0" applyNumberFormat="1" applyFont="1" applyBorder="1" applyAlignment="1">
      <alignment horizontal="center" vertical="top" wrapText="1"/>
    </xf>
    <xf numFmtId="167" fontId="37" fillId="0" borderId="2" xfId="5" applyNumberFormat="1" applyFont="1" applyBorder="1" applyAlignment="1">
      <alignment horizontal="center" vertical="top"/>
    </xf>
    <xf numFmtId="0" fontId="11" fillId="0" borderId="9" xfId="0" applyFont="1" applyBorder="1" applyAlignment="1">
      <alignment vertical="top" wrapText="1"/>
    </xf>
    <xf numFmtId="0" fontId="16" fillId="3" borderId="2" xfId="5" applyFont="1" applyFill="1" applyBorder="1" applyAlignment="1">
      <alignment horizontal="center" vertical="top"/>
    </xf>
    <xf numFmtId="0" fontId="16" fillId="3" borderId="2" xfId="5" applyFont="1" applyFill="1" applyBorder="1" applyAlignment="1">
      <alignment horizontal="center" vertical="top" wrapText="1"/>
    </xf>
    <xf numFmtId="167" fontId="16" fillId="4" borderId="2" xfId="5" applyNumberFormat="1" applyFont="1" applyFill="1" applyBorder="1" applyAlignment="1">
      <alignment horizontal="center" vertical="top"/>
    </xf>
    <xf numFmtId="167" fontId="16" fillId="3" borderId="2" xfId="5" applyNumberFormat="1" applyFont="1" applyFill="1" applyBorder="1" applyAlignment="1">
      <alignment horizontal="center" vertical="top"/>
    </xf>
    <xf numFmtId="0" fontId="11" fillId="0" borderId="1" xfId="0" applyFont="1" applyBorder="1" applyAlignment="1">
      <alignment vertical="top" wrapText="1"/>
    </xf>
    <xf numFmtId="0" fontId="11" fillId="0" borderId="7" xfId="0" applyFont="1" applyBorder="1" applyAlignment="1">
      <alignment vertical="top" wrapText="1"/>
    </xf>
    <xf numFmtId="0" fontId="11" fillId="3" borderId="2" xfId="5" applyFont="1" applyFill="1" applyBorder="1" applyAlignment="1">
      <alignment horizontal="left" vertical="top" wrapText="1"/>
    </xf>
    <xf numFmtId="0" fontId="11" fillId="3" borderId="2" xfId="5" applyFont="1" applyFill="1" applyBorder="1" applyAlignment="1">
      <alignment horizontal="center" vertical="top" wrapText="1"/>
    </xf>
    <xf numFmtId="167" fontId="39" fillId="0" borderId="2" xfId="5" applyNumberFormat="1" applyFont="1" applyBorder="1" applyAlignment="1">
      <alignment horizontal="center" vertical="top"/>
    </xf>
    <xf numFmtId="167" fontId="39" fillId="4" borderId="2" xfId="5" applyNumberFormat="1" applyFont="1" applyFill="1" applyBorder="1" applyAlignment="1">
      <alignment horizontal="center" vertical="top"/>
    </xf>
    <xf numFmtId="167" fontId="16" fillId="4" borderId="2" xfId="0" applyNumberFormat="1" applyFont="1" applyFill="1" applyBorder="1" applyAlignment="1">
      <alignment horizontal="center" vertical="top"/>
    </xf>
    <xf numFmtId="0" fontId="16" fillId="0" borderId="2" xfId="0" applyFont="1" applyBorder="1" applyAlignment="1">
      <alignment horizontal="center" vertical="top"/>
    </xf>
    <xf numFmtId="0" fontId="16" fillId="2" borderId="2" xfId="0" applyFont="1" applyFill="1" applyBorder="1" applyAlignment="1">
      <alignment vertical="top" wrapText="1"/>
    </xf>
    <xf numFmtId="0" fontId="40" fillId="3" borderId="2" xfId="5" applyFont="1" applyFill="1" applyBorder="1" applyAlignment="1">
      <alignment horizontal="left" vertical="top" wrapText="1"/>
    </xf>
    <xf numFmtId="0" fontId="11" fillId="0" borderId="5" xfId="0" applyFont="1" applyBorder="1" applyAlignment="1">
      <alignment horizontal="center" vertical="top" wrapText="1" readingOrder="1"/>
    </xf>
    <xf numFmtId="166" fontId="11" fillId="0" borderId="5" xfId="0" applyNumberFormat="1" applyFont="1" applyBorder="1" applyAlignment="1">
      <alignment horizontal="center" vertical="top" wrapText="1" readingOrder="1"/>
    </xf>
    <xf numFmtId="170" fontId="28" fillId="0" borderId="0" xfId="0" applyNumberFormat="1" applyFont="1" applyAlignment="1">
      <alignment horizontal="center" vertical="top" wrapText="1"/>
    </xf>
    <xf numFmtId="171" fontId="7" fillId="0" borderId="0" xfId="0" applyNumberFormat="1" applyFont="1" applyAlignment="1">
      <alignment horizontal="center" vertical="top" wrapText="1"/>
    </xf>
    <xf numFmtId="0" fontId="11" fillId="2" borderId="2" xfId="5" applyFont="1" applyFill="1" applyBorder="1" applyAlignment="1">
      <alignment vertical="top" wrapText="1"/>
    </xf>
    <xf numFmtId="0" fontId="11" fillId="2" borderId="2" xfId="5" applyFont="1" applyFill="1" applyBorder="1" applyAlignment="1">
      <alignment horizontal="left" vertical="top" wrapText="1"/>
    </xf>
    <xf numFmtId="0" fontId="16" fillId="2" borderId="2" xfId="5" applyFont="1" applyFill="1" applyBorder="1" applyAlignment="1">
      <alignment horizontal="center" vertical="top"/>
    </xf>
    <xf numFmtId="0" fontId="16" fillId="2" borderId="2" xfId="5" applyFont="1" applyFill="1" applyBorder="1" applyAlignment="1">
      <alignment horizontal="center" vertical="top" wrapText="1"/>
    </xf>
    <xf numFmtId="0" fontId="16" fillId="2" borderId="2" xfId="0" applyFont="1" applyFill="1" applyBorder="1" applyAlignment="1">
      <alignment horizontal="center" vertical="top" wrapText="1"/>
    </xf>
    <xf numFmtId="164" fontId="7" fillId="2" borderId="2" xfId="0" applyNumberFormat="1" applyFont="1" applyFill="1" applyBorder="1" applyAlignment="1">
      <alignment horizontal="center" vertical="top" wrapText="1"/>
    </xf>
    <xf numFmtId="167" fontId="11" fillId="2" borderId="2" xfId="0" applyNumberFormat="1" applyFont="1" applyFill="1" applyBorder="1" applyAlignment="1">
      <alignment horizontal="center" vertical="top" wrapText="1"/>
    </xf>
    <xf numFmtId="0" fontId="40" fillId="2" borderId="2" xfId="5" applyFont="1" applyFill="1" applyBorder="1" applyAlignment="1">
      <alignment horizontal="left" vertical="top" wrapText="1"/>
    </xf>
    <xf numFmtId="0" fontId="11" fillId="2" borderId="2" xfId="0" applyFont="1" applyFill="1" applyBorder="1" applyAlignment="1">
      <alignment horizontal="justify" vertical="top"/>
    </xf>
    <xf numFmtId="49" fontId="11" fillId="0" borderId="3" xfId="0" applyNumberFormat="1" applyFont="1" applyBorder="1" applyAlignment="1">
      <alignment horizontal="center" vertical="top" wrapText="1"/>
    </xf>
    <xf numFmtId="3" fontId="11" fillId="0" borderId="3" xfId="0" applyNumberFormat="1" applyFont="1" applyBorder="1" applyAlignment="1">
      <alignment horizontal="center" vertical="top" wrapText="1"/>
    </xf>
    <xf numFmtId="0" fontId="7" fillId="6" borderId="0" xfId="0" applyFont="1" applyFill="1" applyAlignment="1">
      <alignment vertical="top" wrapText="1"/>
    </xf>
    <xf numFmtId="0" fontId="41" fillId="6" borderId="2" xfId="5" applyFont="1" applyFill="1" applyBorder="1" applyAlignment="1">
      <alignment horizontal="left" vertical="top" wrapText="1"/>
    </xf>
    <xf numFmtId="3" fontId="11" fillId="0" borderId="5" xfId="0" applyNumberFormat="1" applyFont="1" applyBorder="1" applyAlignment="1">
      <alignment horizontal="center" vertical="top" wrapText="1"/>
    </xf>
    <xf numFmtId="49" fontId="11" fillId="0" borderId="5" xfId="0" applyNumberFormat="1" applyFont="1" applyBorder="1" applyAlignment="1">
      <alignment horizontal="center" vertical="top" wrapText="1"/>
    </xf>
    <xf numFmtId="2" fontId="11" fillId="0" borderId="6" xfId="0" applyNumberFormat="1" applyFont="1" applyBorder="1" applyAlignment="1">
      <alignment horizontal="center" vertical="top" wrapText="1"/>
    </xf>
    <xf numFmtId="0" fontId="32" fillId="7" borderId="2" xfId="0" applyFont="1" applyFill="1" applyBorder="1" applyAlignment="1">
      <alignment horizontal="center" vertical="top" wrapText="1"/>
    </xf>
    <xf numFmtId="0" fontId="13" fillId="7" borderId="2" xfId="0" applyFont="1" applyFill="1" applyBorder="1" applyAlignment="1">
      <alignment horizontal="center" vertical="top" wrapText="1"/>
    </xf>
    <xf numFmtId="0" fontId="13" fillId="2" borderId="2" xfId="0" applyFont="1" applyFill="1" applyBorder="1" applyAlignment="1">
      <alignment horizontal="center" vertical="top" wrapText="1"/>
    </xf>
    <xf numFmtId="0" fontId="13" fillId="0" borderId="0" xfId="0" applyFont="1" applyAlignment="1">
      <alignment vertical="top" wrapText="1"/>
    </xf>
    <xf numFmtId="0" fontId="13" fillId="0" borderId="5" xfId="0" applyFont="1" applyBorder="1" applyAlignment="1">
      <alignment horizontal="center" vertical="top" wrapText="1"/>
    </xf>
    <xf numFmtId="0" fontId="11" fillId="2" borderId="2" xfId="2" applyFont="1" applyFill="1" applyBorder="1" applyAlignment="1">
      <alignment horizontal="center" vertical="top" wrapText="1"/>
    </xf>
    <xf numFmtId="168" fontId="11" fillId="2" borderId="2" xfId="2" applyNumberFormat="1" applyFont="1" applyFill="1" applyBorder="1" applyAlignment="1">
      <alignment horizontal="center" vertical="top" wrapText="1"/>
    </xf>
    <xf numFmtId="0" fontId="17" fillId="2" borderId="2" xfId="0" applyFont="1" applyFill="1" applyBorder="1" applyAlignment="1">
      <alignment horizontal="center" vertical="top" wrapText="1"/>
    </xf>
    <xf numFmtId="2" fontId="11" fillId="2" borderId="2" xfId="2" applyNumberFormat="1" applyFont="1" applyFill="1" applyBorder="1" applyAlignment="1" applyProtection="1">
      <alignment horizontal="center" vertical="top" wrapText="1"/>
      <protection locked="0"/>
    </xf>
    <xf numFmtId="3" fontId="11" fillId="2" borderId="2" xfId="2" applyNumberFormat="1" applyFont="1" applyFill="1" applyBorder="1" applyAlignment="1">
      <alignment horizontal="center" vertical="top" wrapText="1"/>
    </xf>
    <xf numFmtId="2" fontId="11" fillId="2" borderId="2" xfId="10" applyNumberFormat="1" applyFont="1" applyFill="1" applyBorder="1" applyAlignment="1" applyProtection="1">
      <alignment horizontal="center" vertical="top" wrapText="1"/>
      <protection locked="0"/>
    </xf>
    <xf numFmtId="49" fontId="11" fillId="2" borderId="2" xfId="2" applyNumberFormat="1" applyFont="1" applyFill="1" applyBorder="1" applyAlignment="1">
      <alignment horizontal="center" vertical="top" wrapText="1"/>
    </xf>
    <xf numFmtId="2" fontId="17" fillId="2" borderId="2" xfId="2" applyNumberFormat="1" applyFont="1" applyFill="1" applyBorder="1" applyAlignment="1" applyProtection="1">
      <alignment horizontal="center" vertical="top" wrapText="1"/>
      <protection locked="0"/>
    </xf>
    <xf numFmtId="167" fontId="10" fillId="0" borderId="6" xfId="0" applyNumberFormat="1" applyFont="1" applyBorder="1" applyAlignment="1">
      <alignment horizontal="center" vertical="top" wrapText="1"/>
    </xf>
    <xf numFmtId="0" fontId="13" fillId="0" borderId="4" xfId="0" applyFont="1" applyBorder="1" applyAlignment="1">
      <alignment horizontal="center" vertical="top" wrapText="1"/>
    </xf>
    <xf numFmtId="49" fontId="13" fillId="0" borderId="2" xfId="0" applyNumberFormat="1" applyFont="1" applyBorder="1" applyAlignment="1">
      <alignment vertical="top" wrapText="1"/>
    </xf>
    <xf numFmtId="49" fontId="13" fillId="0" borderId="0" xfId="0" applyNumberFormat="1" applyFont="1" applyAlignment="1">
      <alignment vertical="top"/>
    </xf>
    <xf numFmtId="3" fontId="11" fillId="8" borderId="2" xfId="0" applyNumberFormat="1" applyFont="1" applyFill="1" applyBorder="1" applyAlignment="1">
      <alignment horizontal="center" vertical="top" wrapText="1"/>
    </xf>
    <xf numFmtId="0" fontId="32" fillId="0" borderId="0" xfId="0" applyFont="1" applyAlignment="1">
      <alignment vertical="top" wrapText="1"/>
    </xf>
    <xf numFmtId="0" fontId="32" fillId="0" borderId="2" xfId="0" applyFont="1" applyBorder="1" applyAlignment="1">
      <alignment horizontal="center" vertical="top" wrapText="1"/>
    </xf>
    <xf numFmtId="2" fontId="33" fillId="0" borderId="2" xfId="0" applyNumberFormat="1" applyFont="1" applyBorder="1" applyAlignment="1">
      <alignment horizontal="center" vertical="top" wrapText="1"/>
    </xf>
    <xf numFmtId="0" fontId="37" fillId="0" borderId="2" xfId="0" applyFont="1" applyBorder="1" applyAlignment="1">
      <alignment horizontal="center" vertical="top" wrapText="1"/>
    </xf>
    <xf numFmtId="0" fontId="37" fillId="0" borderId="2" xfId="0" applyFont="1" applyBorder="1" applyAlignment="1">
      <alignment horizontal="left" vertical="top" wrapText="1"/>
    </xf>
    <xf numFmtId="166" fontId="37" fillId="0" borderId="2" xfId="0" applyNumberFormat="1" applyFont="1" applyBorder="1" applyAlignment="1">
      <alignment horizontal="center" vertical="top" wrapText="1"/>
    </xf>
    <xf numFmtId="2" fontId="37" fillId="0" borderId="2" xfId="0" applyNumberFormat="1" applyFont="1" applyBorder="1" applyAlignment="1">
      <alignment horizontal="center" vertical="top" wrapText="1"/>
    </xf>
    <xf numFmtId="0" fontId="44" fillId="0" borderId="2" xfId="0" applyFont="1" applyBorder="1" applyAlignment="1">
      <alignment horizontal="center" vertical="top" wrapText="1"/>
    </xf>
    <xf numFmtId="0" fontId="37" fillId="0" borderId="2" xfId="0" applyFont="1" applyBorder="1" applyAlignment="1">
      <alignment horizontal="center" vertical="top"/>
    </xf>
    <xf numFmtId="0" fontId="45" fillId="0" borderId="2" xfId="0" applyFont="1" applyBorder="1" applyAlignment="1">
      <alignment horizontal="left" vertical="top" wrapText="1"/>
    </xf>
    <xf numFmtId="169" fontId="16" fillId="0" borderId="2" xfId="0" applyNumberFormat="1" applyFont="1" applyBorder="1" applyAlignment="1">
      <alignment horizontal="center" vertical="top" wrapText="1"/>
    </xf>
    <xf numFmtId="169" fontId="46" fillId="0" borderId="2" xfId="0" applyNumberFormat="1" applyFont="1" applyBorder="1" applyAlignment="1">
      <alignment horizontal="center" vertical="top" wrapText="1"/>
    </xf>
    <xf numFmtId="2" fontId="46" fillId="0" borderId="2" xfId="0" applyNumberFormat="1" applyFont="1" applyBorder="1" applyAlignment="1">
      <alignment horizontal="center" vertical="top" wrapText="1"/>
    </xf>
    <xf numFmtId="167" fontId="42" fillId="0" borderId="2" xfId="5" applyNumberFormat="1" applyFont="1" applyBorder="1" applyAlignment="1">
      <alignment horizontal="center" vertical="top"/>
    </xf>
    <xf numFmtId="166" fontId="16" fillId="0" borderId="2" xfId="0" applyNumberFormat="1" applyFont="1" applyBorder="1" applyAlignment="1">
      <alignment horizontal="center" vertical="top" wrapText="1"/>
    </xf>
    <xf numFmtId="166" fontId="16" fillId="6" borderId="2" xfId="0" applyNumberFormat="1" applyFont="1" applyFill="1" applyBorder="1" applyAlignment="1">
      <alignment horizontal="center" vertical="top" wrapText="1"/>
    </xf>
    <xf numFmtId="170" fontId="11" fillId="0" borderId="2" xfId="0" applyNumberFormat="1" applyFont="1" applyBorder="1" applyAlignment="1">
      <alignment horizontal="center" vertical="top" wrapText="1"/>
    </xf>
    <xf numFmtId="0" fontId="11" fillId="0" borderId="6" xfId="0" applyFont="1" applyBorder="1" applyAlignment="1">
      <alignment horizontal="center" vertical="top" wrapText="1"/>
    </xf>
    <xf numFmtId="0" fontId="11" fillId="0" borderId="8" xfId="0" applyFont="1" applyBorder="1" applyAlignment="1">
      <alignment horizontal="center" vertical="top" wrapText="1"/>
    </xf>
    <xf numFmtId="167" fontId="7" fillId="0" borderId="0" xfId="0" applyNumberFormat="1" applyFont="1" applyAlignment="1">
      <alignment vertical="top" wrapText="1"/>
    </xf>
    <xf numFmtId="167" fontId="16" fillId="9" borderId="2" xfId="5" applyNumberFormat="1" applyFont="1" applyFill="1" applyBorder="1" applyAlignment="1">
      <alignment horizontal="center" vertical="top"/>
    </xf>
    <xf numFmtId="0" fontId="13" fillId="2" borderId="2" xfId="0" applyFont="1" applyFill="1" applyBorder="1" applyAlignment="1">
      <alignment vertical="top" wrapText="1"/>
    </xf>
    <xf numFmtId="0" fontId="32" fillId="2" borderId="2" xfId="0" applyFont="1" applyFill="1" applyBorder="1" applyAlignment="1">
      <alignment horizontal="center" vertical="top" wrapText="1"/>
    </xf>
    <xf numFmtId="49" fontId="13" fillId="0" borderId="0" xfId="0" applyNumberFormat="1" applyFont="1" applyAlignment="1">
      <alignment vertical="top" wrapText="1"/>
    </xf>
    <xf numFmtId="0" fontId="11" fillId="0" borderId="11" xfId="0" applyFont="1" applyBorder="1" applyAlignment="1">
      <alignment vertical="top" wrapText="1"/>
    </xf>
    <xf numFmtId="166" fontId="16" fillId="2" borderId="2" xfId="0" applyNumberFormat="1" applyFont="1" applyFill="1" applyBorder="1" applyAlignment="1">
      <alignment horizontal="center" vertical="top" wrapText="1"/>
    </xf>
    <xf numFmtId="166" fontId="32" fillId="2" borderId="2" xfId="0" applyNumberFormat="1" applyFont="1" applyFill="1" applyBorder="1" applyAlignment="1">
      <alignment horizontal="center" vertical="top" wrapText="1"/>
    </xf>
    <xf numFmtId="0" fontId="33" fillId="2" borderId="2" xfId="0" applyFont="1" applyFill="1" applyBorder="1" applyAlignment="1">
      <alignment horizontal="center" vertical="top" wrapText="1"/>
    </xf>
    <xf numFmtId="49" fontId="32" fillId="2" borderId="2" xfId="0" applyNumberFormat="1" applyFont="1" applyFill="1" applyBorder="1" applyAlignment="1">
      <alignment horizontal="center" vertical="top" wrapText="1"/>
    </xf>
    <xf numFmtId="0" fontId="13" fillId="0" borderId="3" xfId="0" applyFont="1" applyBorder="1" applyAlignment="1">
      <alignment horizontal="center" vertical="top"/>
    </xf>
    <xf numFmtId="0" fontId="11" fillId="6" borderId="2" xfId="0" applyFont="1" applyFill="1" applyBorder="1" applyAlignment="1">
      <alignment horizontal="center" vertical="top" wrapText="1"/>
    </xf>
    <xf numFmtId="0" fontId="13" fillId="6" borderId="2" xfId="0" applyFont="1" applyFill="1" applyBorder="1" applyAlignment="1">
      <alignment vertical="top" wrapText="1"/>
    </xf>
    <xf numFmtId="2" fontId="11" fillId="10" borderId="2" xfId="0" applyNumberFormat="1" applyFont="1" applyFill="1" applyBorder="1" applyAlignment="1">
      <alignment horizontal="center" vertical="top" wrapText="1"/>
    </xf>
    <xf numFmtId="166" fontId="13" fillId="0" borderId="2" xfId="0" applyNumberFormat="1" applyFont="1" applyBorder="1" applyAlignment="1">
      <alignment horizontal="center" vertical="top"/>
    </xf>
    <xf numFmtId="167" fontId="13" fillId="0" borderId="2" xfId="0" applyNumberFormat="1" applyFont="1" applyBorder="1" applyAlignment="1">
      <alignment horizontal="center" vertical="top"/>
    </xf>
    <xf numFmtId="49" fontId="13" fillId="6" borderId="2" xfId="0" applyNumberFormat="1" applyFont="1" applyFill="1" applyBorder="1" applyAlignment="1">
      <alignment vertical="top" wrapText="1"/>
    </xf>
    <xf numFmtId="0" fontId="11" fillId="6" borderId="5" xfId="0" applyFont="1" applyFill="1" applyBorder="1" applyAlignment="1">
      <alignment horizontal="center" vertical="top" wrapText="1" readingOrder="1"/>
    </xf>
    <xf numFmtId="0" fontId="11" fillId="6" borderId="2" xfId="0" applyFont="1" applyFill="1" applyBorder="1" applyAlignment="1">
      <alignment horizontal="center" vertical="top" wrapText="1" readingOrder="1"/>
    </xf>
    <xf numFmtId="166" fontId="11" fillId="6" borderId="5" xfId="0" applyNumberFormat="1" applyFont="1" applyFill="1" applyBorder="1" applyAlignment="1">
      <alignment horizontal="center" vertical="top" wrapText="1" readingOrder="1"/>
    </xf>
    <xf numFmtId="166" fontId="11" fillId="6" borderId="2" xfId="0" applyNumberFormat="1" applyFont="1" applyFill="1" applyBorder="1" applyAlignment="1">
      <alignment horizontal="center" vertical="top" wrapText="1"/>
    </xf>
    <xf numFmtId="166" fontId="13" fillId="6" borderId="2" xfId="0" applyNumberFormat="1" applyFont="1" applyFill="1" applyBorder="1" applyAlignment="1">
      <alignment horizontal="center" vertical="top"/>
    </xf>
    <xf numFmtId="167" fontId="10" fillId="6" borderId="2" xfId="0" applyNumberFormat="1" applyFont="1" applyFill="1" applyBorder="1" applyAlignment="1">
      <alignment horizontal="center" vertical="top" wrapText="1"/>
    </xf>
    <xf numFmtId="0" fontId="13" fillId="6" borderId="2" xfId="0" applyFont="1" applyFill="1" applyBorder="1" applyAlignment="1">
      <alignment horizontal="center" vertical="top" wrapText="1"/>
    </xf>
    <xf numFmtId="0" fontId="11" fillId="11" borderId="2" xfId="0" applyFont="1" applyFill="1" applyBorder="1" applyAlignment="1">
      <alignment horizontal="center" vertical="top" wrapText="1"/>
    </xf>
    <xf numFmtId="0" fontId="11" fillId="11" borderId="2" xfId="0" applyFont="1" applyFill="1" applyBorder="1" applyAlignment="1" applyProtection="1">
      <alignment horizontal="left" vertical="top" wrapText="1"/>
      <protection locked="0"/>
    </xf>
    <xf numFmtId="0" fontId="11" fillId="11" borderId="5" xfId="0" applyFont="1" applyFill="1" applyBorder="1" applyAlignment="1">
      <alignment horizontal="center" vertical="top" wrapText="1" readingOrder="1"/>
    </xf>
    <xf numFmtId="0" fontId="11" fillId="11" borderId="2" xfId="0" applyFont="1" applyFill="1" applyBorder="1" applyAlignment="1">
      <alignment horizontal="center" vertical="top" wrapText="1" readingOrder="1"/>
    </xf>
    <xf numFmtId="166" fontId="11" fillId="11" borderId="5" xfId="0" applyNumberFormat="1" applyFont="1" applyFill="1" applyBorder="1" applyAlignment="1">
      <alignment horizontal="center" vertical="top" wrapText="1" readingOrder="1"/>
    </xf>
    <xf numFmtId="166" fontId="11" fillId="11" borderId="2" xfId="0" applyNumberFormat="1" applyFont="1" applyFill="1" applyBorder="1" applyAlignment="1">
      <alignment horizontal="center" vertical="top" wrapText="1" readingOrder="1"/>
    </xf>
    <xf numFmtId="166" fontId="13" fillId="11" borderId="2" xfId="0" applyNumberFormat="1" applyFont="1" applyFill="1" applyBorder="1" applyAlignment="1">
      <alignment horizontal="center" vertical="top"/>
    </xf>
    <xf numFmtId="166" fontId="11" fillId="11" borderId="6" xfId="0" applyNumberFormat="1" applyFont="1" applyFill="1" applyBorder="1" applyAlignment="1">
      <alignment horizontal="center" vertical="top" wrapText="1" readingOrder="1"/>
    </xf>
    <xf numFmtId="0" fontId="13" fillId="11" borderId="3" xfId="0" applyFont="1" applyFill="1" applyBorder="1" applyAlignment="1">
      <alignment horizontal="center" vertical="top" wrapText="1"/>
    </xf>
    <xf numFmtId="0" fontId="11" fillId="6" borderId="2" xfId="0" applyFont="1" applyFill="1" applyBorder="1" applyAlignment="1">
      <alignment horizontal="left" vertical="top" wrapText="1"/>
    </xf>
    <xf numFmtId="0" fontId="11" fillId="6" borderId="2" xfId="0" applyFont="1" applyFill="1" applyBorder="1" applyAlignment="1">
      <alignment vertical="top" wrapText="1"/>
    </xf>
    <xf numFmtId="2" fontId="11" fillId="6" borderId="2" xfId="0" applyNumberFormat="1" applyFont="1" applyFill="1" applyBorder="1" applyAlignment="1">
      <alignment horizontal="center" vertical="top" wrapText="1"/>
    </xf>
    <xf numFmtId="0" fontId="32" fillId="6" borderId="0" xfId="0" applyFont="1" applyFill="1" applyAlignment="1">
      <alignment vertical="top" wrapText="1"/>
    </xf>
    <xf numFmtId="0" fontId="11" fillId="6" borderId="2" xfId="5" applyFont="1" applyFill="1" applyBorder="1" applyAlignment="1">
      <alignment horizontal="left" vertical="top" wrapText="1"/>
    </xf>
    <xf numFmtId="167" fontId="11" fillId="6" borderId="2" xfId="5" applyNumberFormat="1" applyFont="1" applyFill="1" applyBorder="1" applyAlignment="1">
      <alignment horizontal="center" vertical="top"/>
    </xf>
    <xf numFmtId="0" fontId="41" fillId="0" borderId="2" xfId="5" applyFont="1" applyBorder="1" applyAlignment="1">
      <alignment horizontal="left" vertical="top" wrapText="1"/>
    </xf>
    <xf numFmtId="0" fontId="40" fillId="5" borderId="2" xfId="5" applyFont="1" applyFill="1" applyBorder="1" applyAlignment="1">
      <alignment horizontal="left" vertical="top" wrapText="1"/>
    </xf>
    <xf numFmtId="167" fontId="11" fillId="5" borderId="2" xfId="5" applyNumberFormat="1" applyFont="1" applyFill="1" applyBorder="1" applyAlignment="1">
      <alignment horizontal="center" vertical="top"/>
    </xf>
    <xf numFmtId="0" fontId="39" fillId="6" borderId="6" xfId="0" applyFont="1" applyFill="1" applyBorder="1" applyAlignment="1">
      <alignment horizontal="left" vertical="top" wrapText="1"/>
    </xf>
    <xf numFmtId="0" fontId="17" fillId="0" borderId="2" xfId="0" applyFont="1" applyBorder="1" applyAlignment="1">
      <alignment vertical="top" wrapText="1"/>
    </xf>
    <xf numFmtId="0" fontId="7" fillId="12" borderId="0" xfId="0" applyFont="1" applyFill="1" applyAlignment="1">
      <alignment vertical="top" wrapText="1"/>
    </xf>
    <xf numFmtId="0" fontId="7" fillId="12" borderId="0" xfId="0" applyFont="1" applyFill="1" applyAlignment="1">
      <alignment horizontal="center" vertical="top" wrapText="1"/>
    </xf>
    <xf numFmtId="0" fontId="11" fillId="12" borderId="2" xfId="0" applyFont="1" applyFill="1" applyBorder="1" applyAlignment="1">
      <alignment vertical="top" wrapText="1"/>
    </xf>
    <xf numFmtId="49" fontId="10" fillId="12" borderId="0" xfId="0" applyNumberFormat="1" applyFont="1" applyFill="1" applyAlignment="1">
      <alignment horizontal="center" vertical="top" wrapText="1"/>
    </xf>
    <xf numFmtId="0" fontId="6" fillId="12" borderId="0" xfId="0" applyFont="1" applyFill="1" applyAlignment="1">
      <alignment vertical="top" wrapText="1"/>
    </xf>
    <xf numFmtId="166" fontId="11" fillId="12" borderId="2" xfId="0" applyNumberFormat="1" applyFont="1" applyFill="1" applyBorder="1" applyAlignment="1">
      <alignment vertical="top" wrapText="1"/>
    </xf>
    <xf numFmtId="0" fontId="12" fillId="13" borderId="2" xfId="0" applyFont="1" applyFill="1" applyBorder="1" applyAlignment="1">
      <alignment horizontal="left" vertical="top" wrapText="1"/>
    </xf>
    <xf numFmtId="0" fontId="12" fillId="13" borderId="2" xfId="0" applyFont="1" applyFill="1" applyBorder="1" applyAlignment="1">
      <alignment vertical="center"/>
    </xf>
    <xf numFmtId="0" fontId="10" fillId="13" borderId="2" xfId="0" applyFont="1" applyFill="1" applyBorder="1" applyAlignment="1">
      <alignment horizontal="center" vertical="center"/>
    </xf>
    <xf numFmtId="164" fontId="7" fillId="0" borderId="6" xfId="0" applyNumberFormat="1" applyFont="1" applyBorder="1" applyAlignment="1">
      <alignment horizontal="center" vertical="center" wrapText="1"/>
    </xf>
    <xf numFmtId="0" fontId="11" fillId="2" borderId="3" xfId="0" applyFont="1" applyFill="1" applyBorder="1" applyAlignment="1">
      <alignment vertical="top" wrapText="1"/>
    </xf>
    <xf numFmtId="164" fontId="11" fillId="0" borderId="0" xfId="0" applyNumberFormat="1" applyFont="1" applyAlignment="1">
      <alignment horizontal="left" vertical="top" wrapText="1"/>
    </xf>
    <xf numFmtId="0" fontId="11" fillId="12" borderId="2" xfId="2" applyFont="1" applyFill="1" applyBorder="1" applyAlignment="1">
      <alignment horizontal="center" vertical="top" wrapText="1"/>
    </xf>
    <xf numFmtId="0" fontId="12" fillId="12" borderId="2" xfId="2" applyFont="1" applyFill="1" applyBorder="1" applyAlignment="1">
      <alignment horizontal="left" vertical="top" wrapText="1"/>
    </xf>
    <xf numFmtId="0" fontId="11" fillId="12" borderId="2" xfId="0" applyFont="1" applyFill="1" applyBorder="1" applyAlignment="1">
      <alignment horizontal="center" vertical="top" wrapText="1"/>
    </xf>
    <xf numFmtId="168" fontId="11" fillId="12" borderId="2" xfId="2" applyNumberFormat="1" applyFont="1" applyFill="1" applyBorder="1" applyAlignment="1">
      <alignment horizontal="center" vertical="top" wrapText="1"/>
    </xf>
    <xf numFmtId="2" fontId="11" fillId="12" borderId="2" xfId="2" applyNumberFormat="1" applyFont="1" applyFill="1" applyBorder="1" applyAlignment="1" applyProtection="1">
      <alignment horizontal="center" vertical="top" wrapText="1"/>
      <protection locked="0"/>
    </xf>
    <xf numFmtId="49" fontId="11" fillId="12" borderId="2" xfId="2" applyNumberFormat="1" applyFont="1" applyFill="1" applyBorder="1" applyAlignment="1">
      <alignment horizontal="center" vertical="top" wrapText="1"/>
    </xf>
    <xf numFmtId="0" fontId="11" fillId="12" borderId="2" xfId="2" applyFont="1" applyFill="1" applyBorder="1" applyAlignment="1">
      <alignment vertical="top" wrapText="1"/>
    </xf>
    <xf numFmtId="3" fontId="11" fillId="12" borderId="2" xfId="2" applyNumberFormat="1" applyFont="1" applyFill="1" applyBorder="1" applyAlignment="1">
      <alignment horizontal="center" vertical="top" wrapText="1"/>
    </xf>
    <xf numFmtId="0" fontId="11" fillId="12" borderId="2" xfId="0" applyFont="1" applyFill="1" applyBorder="1" applyAlignment="1">
      <alignment vertical="top"/>
    </xf>
    <xf numFmtId="0" fontId="11" fillId="12" borderId="2" xfId="2" applyFont="1" applyFill="1" applyBorder="1" applyAlignment="1">
      <alignment horizontal="center" vertical="center" wrapText="1"/>
    </xf>
    <xf numFmtId="3" fontId="7" fillId="12" borderId="2" xfId="2" applyNumberFormat="1" applyFont="1" applyFill="1" applyBorder="1" applyAlignment="1">
      <alignment horizontal="center" vertical="center" wrapText="1"/>
    </xf>
    <xf numFmtId="0" fontId="11" fillId="12" borderId="2" xfId="6" applyFont="1" applyFill="1" applyBorder="1" applyAlignment="1">
      <alignment horizontal="center" vertical="top" wrapText="1"/>
    </xf>
    <xf numFmtId="3" fontId="11" fillId="12" borderId="2" xfId="2" applyNumberFormat="1" applyFont="1" applyFill="1" applyBorder="1" applyAlignment="1">
      <alignment horizontal="center" vertical="center" wrapText="1"/>
    </xf>
    <xf numFmtId="0" fontId="21" fillId="12" borderId="2" xfId="0" applyFont="1" applyFill="1" applyBorder="1" applyAlignment="1">
      <alignment horizontal="center" vertical="top" wrapText="1"/>
    </xf>
    <xf numFmtId="168" fontId="10" fillId="0" borderId="2" xfId="2" applyNumberFormat="1" applyFont="1" applyBorder="1" applyAlignment="1">
      <alignment horizontal="center" vertical="top" wrapText="1"/>
    </xf>
    <xf numFmtId="0" fontId="48" fillId="0" borderId="2" xfId="2" applyFont="1" applyBorder="1" applyAlignment="1">
      <alignment horizontal="center" vertical="top" wrapText="1"/>
    </xf>
    <xf numFmtId="3" fontId="48" fillId="0" borderId="2" xfId="0" applyNumberFormat="1" applyFont="1" applyBorder="1" applyAlignment="1">
      <alignment horizontal="center" vertical="top" wrapText="1"/>
    </xf>
    <xf numFmtId="0" fontId="11" fillId="0" borderId="3" xfId="0" applyFont="1" applyBorder="1" applyAlignment="1">
      <alignment vertical="top" wrapText="1"/>
    </xf>
    <xf numFmtId="0" fontId="17" fillId="0" borderId="2" xfId="0" applyFont="1" applyBorder="1" applyAlignment="1">
      <alignment horizontal="center" vertical="top" wrapText="1"/>
    </xf>
    <xf numFmtId="0" fontId="11" fillId="2" borderId="3" xfId="2" applyFont="1" applyFill="1" applyBorder="1" applyAlignment="1">
      <alignment horizontal="center" vertical="top" wrapText="1"/>
    </xf>
    <xf numFmtId="0" fontId="11" fillId="2" borderId="4" xfId="2" applyFont="1" applyFill="1" applyBorder="1" applyAlignment="1">
      <alignment horizontal="center" vertical="top" wrapText="1"/>
    </xf>
    <xf numFmtId="0" fontId="11" fillId="2" borderId="5" xfId="2" applyFont="1" applyFill="1" applyBorder="1" applyAlignment="1">
      <alignment horizontal="center" vertical="top" wrapText="1"/>
    </xf>
    <xf numFmtId="0" fontId="11" fillId="0" borderId="15" xfId="0" applyFont="1" applyBorder="1" applyAlignment="1">
      <alignment horizontal="center" vertical="top" wrapText="1"/>
    </xf>
    <xf numFmtId="0" fontId="48" fillId="0" borderId="2" xfId="0" applyFont="1" applyBorder="1" applyAlignment="1">
      <alignment vertical="top" wrapText="1"/>
    </xf>
    <xf numFmtId="168" fontId="11" fillId="6" borderId="2" xfId="2" applyNumberFormat="1" applyFont="1" applyFill="1" applyBorder="1" applyAlignment="1">
      <alignment horizontal="center" vertical="top" wrapText="1"/>
    </xf>
    <xf numFmtId="166" fontId="10" fillId="6" borderId="2" xfId="0" applyNumberFormat="1" applyFont="1" applyFill="1" applyBorder="1" applyAlignment="1">
      <alignment horizontal="center" vertical="top" wrapText="1"/>
    </xf>
    <xf numFmtId="0" fontId="10" fillId="0" borderId="6" xfId="0" applyFont="1" applyBorder="1" applyAlignment="1">
      <alignment horizontal="center" vertical="top" wrapText="1"/>
    </xf>
    <xf numFmtId="0" fontId="10" fillId="0" borderId="7" xfId="0" applyFont="1" applyBorder="1" applyAlignment="1">
      <alignment horizontal="center" vertical="top" wrapText="1"/>
    </xf>
    <xf numFmtId="0" fontId="10" fillId="0" borderId="8" xfId="0" applyFont="1" applyBorder="1" applyAlignment="1">
      <alignment horizontal="center" vertical="top" wrapText="1"/>
    </xf>
    <xf numFmtId="0" fontId="12" fillId="0" borderId="2" xfId="0" applyFont="1" applyBorder="1" applyAlignment="1">
      <alignment vertical="center"/>
    </xf>
    <xf numFmtId="0" fontId="12" fillId="0" borderId="2" xfId="2" applyFont="1" applyBorder="1" applyAlignment="1">
      <alignment horizontal="left" vertical="top" wrapText="1"/>
    </xf>
    <xf numFmtId="0" fontId="21" fillId="0" borderId="2" xfId="0" applyFont="1" applyBorder="1" applyAlignment="1">
      <alignment horizontal="center" vertical="top" wrapText="1"/>
    </xf>
    <xf numFmtId="164" fontId="7" fillId="0" borderId="2" xfId="0" applyNumberFormat="1" applyFont="1" applyBorder="1" applyAlignment="1">
      <alignment horizontal="center" vertical="center" wrapText="1"/>
    </xf>
    <xf numFmtId="0" fontId="10" fillId="0" borderId="14" xfId="0" applyFont="1" applyBorder="1" applyAlignment="1">
      <alignment vertical="center" wrapText="1"/>
    </xf>
    <xf numFmtId="0" fontId="10" fillId="0" borderId="9" xfId="0" applyFont="1" applyBorder="1" applyAlignment="1">
      <alignment vertical="center" wrapText="1"/>
    </xf>
    <xf numFmtId="0" fontId="10" fillId="0" borderId="10" xfId="0" applyFont="1" applyBorder="1" applyAlignment="1">
      <alignment vertical="center" wrapText="1"/>
    </xf>
    <xf numFmtId="0" fontId="10" fillId="0" borderId="15" xfId="0" applyFont="1" applyBorder="1" applyAlignment="1">
      <alignment vertical="center" wrapText="1"/>
    </xf>
    <xf numFmtId="0" fontId="10" fillId="0" borderId="0" xfId="0" applyFont="1" applyAlignment="1">
      <alignment vertical="center" wrapText="1"/>
    </xf>
    <xf numFmtId="0" fontId="10" fillId="0" borderId="11" xfId="0" applyFont="1" applyBorder="1" applyAlignment="1">
      <alignment vertical="center" wrapText="1"/>
    </xf>
    <xf numFmtId="168" fontId="10" fillId="0" borderId="3" xfId="2" applyNumberFormat="1" applyFont="1" applyBorder="1" applyAlignment="1">
      <alignment horizontal="center" vertical="top" wrapText="1"/>
    </xf>
    <xf numFmtId="168" fontId="11" fillId="6" borderId="3" xfId="2" applyNumberFormat="1" applyFont="1" applyFill="1" applyBorder="1" applyAlignment="1">
      <alignment horizontal="center" vertical="top" wrapText="1"/>
    </xf>
    <xf numFmtId="0" fontId="10" fillId="0" borderId="7" xfId="0" applyFont="1" applyBorder="1" applyAlignment="1">
      <alignment vertical="center" wrapText="1"/>
    </xf>
    <xf numFmtId="0" fontId="11" fillId="0" borderId="2" xfId="0" applyFont="1" applyBorder="1" applyAlignment="1">
      <alignment horizontal="left" vertical="top" wrapText="1"/>
    </xf>
    <xf numFmtId="164" fontId="7" fillId="0" borderId="0" xfId="0" applyNumberFormat="1" applyFont="1" applyAlignment="1">
      <alignment horizontal="center" vertical="top" wrapText="1"/>
    </xf>
    <xf numFmtId="0" fontId="11" fillId="0" borderId="3" xfId="0" applyFont="1" applyBorder="1" applyAlignment="1">
      <alignment horizontal="left" vertical="top" wrapText="1"/>
    </xf>
    <xf numFmtId="0" fontId="11" fillId="0" borderId="5" xfId="0" applyFont="1" applyBorder="1" applyAlignment="1">
      <alignment horizontal="left" vertical="top" wrapText="1"/>
    </xf>
    <xf numFmtId="0" fontId="11" fillId="0" borderId="2" xfId="0" applyFont="1" applyBorder="1" applyAlignment="1">
      <alignment horizontal="center" vertical="top" wrapText="1"/>
    </xf>
    <xf numFmtId="0" fontId="33" fillId="2" borderId="2" xfId="0" applyFont="1" applyFill="1" applyBorder="1" applyAlignment="1">
      <alignment horizontal="center" vertical="top" wrapText="1"/>
    </xf>
    <xf numFmtId="0" fontId="32" fillId="2" borderId="2" xfId="0" applyFont="1" applyFill="1" applyBorder="1" applyAlignment="1">
      <alignment horizontal="center" vertical="top" wrapText="1"/>
    </xf>
    <xf numFmtId="0" fontId="13" fillId="6" borderId="2" xfId="0" applyFont="1" applyFill="1" applyBorder="1" applyAlignment="1">
      <alignment horizontal="center" vertical="top" wrapText="1"/>
    </xf>
    <xf numFmtId="0" fontId="13" fillId="6" borderId="2" xfId="0" applyFont="1" applyFill="1" applyBorder="1" applyAlignment="1">
      <alignment vertical="top" wrapText="1"/>
    </xf>
    <xf numFmtId="166" fontId="11" fillId="0" borderId="2" xfId="0" applyNumberFormat="1" applyFont="1" applyBorder="1" applyAlignment="1">
      <alignment horizontal="center" vertical="top" wrapText="1"/>
    </xf>
    <xf numFmtId="0" fontId="10" fillId="0" borderId="2" xfId="0" applyFont="1" applyBorder="1" applyAlignment="1">
      <alignment horizontal="center" vertical="top" wrapText="1"/>
    </xf>
    <xf numFmtId="0" fontId="11" fillId="0" borderId="3" xfId="0" applyFont="1" applyBorder="1" applyAlignment="1">
      <alignment horizontal="center" vertical="top" wrapText="1"/>
    </xf>
    <xf numFmtId="0" fontId="11" fillId="0" borderId="5" xfId="0" applyFont="1" applyBorder="1" applyAlignment="1">
      <alignment horizontal="center" vertical="top" wrapText="1"/>
    </xf>
    <xf numFmtId="0" fontId="11" fillId="0" borderId="2" xfId="2" applyFont="1" applyBorder="1" applyAlignment="1">
      <alignment horizontal="center" vertical="top" wrapText="1"/>
    </xf>
    <xf numFmtId="164" fontId="7" fillId="0" borderId="6" xfId="0" applyNumberFormat="1" applyFont="1" applyBorder="1" applyAlignment="1">
      <alignment horizontal="center" vertical="center" wrapText="1"/>
    </xf>
    <xf numFmtId="3" fontId="50" fillId="0" borderId="2" xfId="0" applyNumberFormat="1" applyFont="1" applyBorder="1" applyAlignment="1">
      <alignment horizontal="center" vertical="top" wrapText="1"/>
    </xf>
    <xf numFmtId="168" fontId="11" fillId="5" borderId="2" xfId="2" applyNumberFormat="1" applyFont="1" applyFill="1" applyBorder="1" applyAlignment="1">
      <alignment horizontal="center" vertical="top" wrapText="1"/>
    </xf>
    <xf numFmtId="168" fontId="10" fillId="6" borderId="2" xfId="2" applyNumberFormat="1" applyFont="1" applyFill="1" applyBorder="1" applyAlignment="1">
      <alignment horizontal="center" vertical="top" wrapText="1"/>
    </xf>
    <xf numFmtId="0" fontId="11" fillId="0" borderId="3" xfId="0" applyFont="1" applyFill="1" applyBorder="1" applyAlignment="1">
      <alignment vertical="top" wrapText="1"/>
    </xf>
    <xf numFmtId="0" fontId="11" fillId="0" borderId="2" xfId="2" applyFont="1" applyFill="1" applyBorder="1" applyAlignment="1">
      <alignment horizontal="center" vertical="top" wrapText="1"/>
    </xf>
    <xf numFmtId="168" fontId="11" fillId="0" borderId="2" xfId="2" applyNumberFormat="1" applyFont="1" applyFill="1" applyBorder="1" applyAlignment="1">
      <alignment horizontal="center" vertical="top" wrapText="1"/>
    </xf>
    <xf numFmtId="0" fontId="11" fillId="0" borderId="2" xfId="0" applyFont="1" applyFill="1" applyBorder="1" applyAlignment="1">
      <alignment horizontal="center" vertical="top" wrapText="1"/>
    </xf>
    <xf numFmtId="168" fontId="10" fillId="0" borderId="2" xfId="2" applyNumberFormat="1" applyFont="1" applyFill="1" applyBorder="1" applyAlignment="1">
      <alignment horizontal="center" vertical="top" wrapText="1"/>
    </xf>
    <xf numFmtId="0" fontId="10" fillId="0" borderId="2" xfId="0" applyFont="1" applyFill="1" applyBorder="1" applyAlignment="1">
      <alignment vertical="top" wrapText="1"/>
    </xf>
    <xf numFmtId="0" fontId="10" fillId="0" borderId="2" xfId="0" applyFont="1" applyFill="1" applyBorder="1" applyAlignment="1">
      <alignment horizontal="center" vertical="top" wrapText="1"/>
    </xf>
    <xf numFmtId="166" fontId="10" fillId="0" borderId="2" xfId="0" applyNumberFormat="1" applyFont="1" applyFill="1" applyBorder="1" applyAlignment="1">
      <alignment horizontal="center" vertical="top" wrapText="1"/>
    </xf>
    <xf numFmtId="168" fontId="10" fillId="5" borderId="2" xfId="2" applyNumberFormat="1" applyFont="1" applyFill="1" applyBorder="1" applyAlignment="1">
      <alignment horizontal="center" vertical="top" wrapText="1"/>
    </xf>
    <xf numFmtId="166" fontId="10" fillId="5" borderId="2" xfId="0" applyNumberFormat="1" applyFont="1" applyFill="1" applyBorder="1" applyAlignment="1">
      <alignment horizontal="center" vertical="top" wrapText="1"/>
    </xf>
    <xf numFmtId="168" fontId="7" fillId="0" borderId="0" xfId="0" applyNumberFormat="1" applyFont="1" applyAlignment="1">
      <alignment horizontal="center" vertical="top" wrapText="1"/>
    </xf>
    <xf numFmtId="0" fontId="10" fillId="0" borderId="2" xfId="0" applyFont="1" applyBorder="1" applyAlignment="1">
      <alignment horizontal="center" vertical="top" wrapText="1"/>
    </xf>
    <xf numFmtId="164" fontId="7" fillId="0" borderId="0" xfId="0" applyNumberFormat="1" applyFont="1" applyAlignment="1">
      <alignment horizontal="center" vertical="top" wrapText="1"/>
    </xf>
    <xf numFmtId="0" fontId="11" fillId="0" borderId="2" xfId="0" applyFont="1" applyBorder="1" applyAlignment="1">
      <alignment horizontal="center" vertical="top" wrapText="1"/>
    </xf>
    <xf numFmtId="164" fontId="7" fillId="0" borderId="6" xfId="0" applyNumberFormat="1" applyFont="1" applyBorder="1" applyAlignment="1">
      <alignment horizontal="center" vertical="center" wrapText="1"/>
    </xf>
    <xf numFmtId="164" fontId="11" fillId="0" borderId="0" xfId="0" applyNumberFormat="1" applyFont="1" applyAlignment="1">
      <alignment horizontal="center" vertical="top" wrapText="1"/>
    </xf>
    <xf numFmtId="0" fontId="11" fillId="0" borderId="0" xfId="0" applyFont="1" applyAlignment="1">
      <alignment horizontal="left" vertical="top" wrapText="1"/>
    </xf>
    <xf numFmtId="0" fontId="11" fillId="0" borderId="3" xfId="0" applyFont="1" applyFill="1" applyBorder="1" applyAlignment="1">
      <alignment horizontal="center" vertical="top" wrapText="1"/>
    </xf>
    <xf numFmtId="0" fontId="11" fillId="0" borderId="4" xfId="0" applyFont="1" applyFill="1" applyBorder="1" applyAlignment="1">
      <alignment horizontal="center" vertical="top" wrapText="1"/>
    </xf>
    <xf numFmtId="0" fontId="11" fillId="0" borderId="5" xfId="0" applyFont="1" applyFill="1" applyBorder="1" applyAlignment="1">
      <alignment horizontal="center" vertical="top" wrapText="1"/>
    </xf>
    <xf numFmtId="0" fontId="50" fillId="5" borderId="6" xfId="0" applyFont="1" applyFill="1" applyBorder="1" applyAlignment="1">
      <alignment horizontal="center" vertical="top" wrapText="1"/>
    </xf>
    <xf numFmtId="0" fontId="50" fillId="5" borderId="7" xfId="0" applyFont="1" applyFill="1" applyBorder="1" applyAlignment="1">
      <alignment horizontal="center" vertical="top" wrapText="1"/>
    </xf>
    <xf numFmtId="0" fontId="50" fillId="5" borderId="8" xfId="0" applyFont="1" applyFill="1" applyBorder="1" applyAlignment="1">
      <alignment horizontal="center" vertical="top" wrapText="1"/>
    </xf>
    <xf numFmtId="0" fontId="10" fillId="0" borderId="14"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0" xfId="0" applyFont="1" applyAlignment="1">
      <alignment horizontal="center" vertical="center" wrapText="1"/>
    </xf>
    <xf numFmtId="0" fontId="10" fillId="0" borderId="11"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2" xfId="0" applyFont="1" applyBorder="1" applyAlignment="1">
      <alignment horizontal="center" vertical="center" wrapText="1"/>
    </xf>
    <xf numFmtId="164" fontId="7" fillId="0" borderId="14" xfId="0" applyNumberFormat="1" applyFont="1" applyBorder="1" applyAlignment="1">
      <alignment horizontal="center" vertical="center" wrapText="1"/>
    </xf>
    <xf numFmtId="164" fontId="7" fillId="0" borderId="13"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3" xfId="0" applyFont="1" applyBorder="1" applyAlignment="1">
      <alignment horizontal="center" vertical="center" wrapText="1"/>
    </xf>
    <xf numFmtId="164" fontId="7" fillId="0" borderId="6" xfId="0" applyNumberFormat="1" applyFont="1" applyBorder="1" applyAlignment="1">
      <alignment horizontal="center" vertical="center" wrapText="1"/>
    </xf>
    <xf numFmtId="164" fontId="7" fillId="0" borderId="7" xfId="0" applyNumberFormat="1" applyFont="1" applyBorder="1" applyAlignment="1">
      <alignment horizontal="center" vertical="center" wrapText="1"/>
    </xf>
    <xf numFmtId="164" fontId="7" fillId="0" borderId="8" xfId="0" applyNumberFormat="1" applyFont="1" applyBorder="1" applyAlignment="1">
      <alignment horizontal="center" vertical="center" wrapText="1"/>
    </xf>
    <xf numFmtId="0" fontId="7" fillId="0" borderId="9" xfId="0" applyFont="1" applyBorder="1" applyAlignment="1">
      <alignment horizontal="center" vertical="center" wrapText="1"/>
    </xf>
    <xf numFmtId="0" fontId="7" fillId="0" borderId="1" xfId="0" applyFont="1" applyBorder="1" applyAlignment="1">
      <alignment horizontal="center" vertical="center" wrapText="1"/>
    </xf>
    <xf numFmtId="164" fontId="7" fillId="0" borderId="15" xfId="0" applyNumberFormat="1" applyFont="1" applyBorder="1" applyAlignment="1">
      <alignment horizontal="center" vertical="center" wrapText="1"/>
    </xf>
    <xf numFmtId="0" fontId="11" fillId="0" borderId="3" xfId="2" applyFont="1" applyFill="1" applyBorder="1" applyAlignment="1">
      <alignment horizontal="center" vertical="top" wrapText="1"/>
    </xf>
    <xf numFmtId="0" fontId="11" fillId="0" borderId="4" xfId="2" applyFont="1" applyFill="1" applyBorder="1" applyAlignment="1">
      <alignment horizontal="center" vertical="top" wrapText="1"/>
    </xf>
    <xf numFmtId="0" fontId="11" fillId="0" borderId="5" xfId="2" applyFont="1" applyFill="1" applyBorder="1" applyAlignment="1">
      <alignment horizontal="center" vertical="top" wrapText="1"/>
    </xf>
    <xf numFmtId="0" fontId="10" fillId="0" borderId="14"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0" fillId="0" borderId="0" xfId="0" applyFont="1" applyFill="1" applyAlignment="1">
      <alignment horizontal="center" vertical="center" wrapText="1"/>
    </xf>
    <xf numFmtId="0" fontId="10" fillId="0" borderId="11"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2" xfId="0" applyFont="1" applyBorder="1" applyAlignment="1">
      <alignment horizontal="center" vertical="top" wrapText="1"/>
    </xf>
    <xf numFmtId="0" fontId="11" fillId="0" borderId="2" xfId="0" applyFont="1" applyBorder="1" applyAlignment="1">
      <alignment horizontal="left" vertical="top" wrapText="1"/>
    </xf>
    <xf numFmtId="0" fontId="11" fillId="0" borderId="2" xfId="0" applyFont="1" applyBorder="1" applyAlignment="1">
      <alignment horizontal="center" vertical="top" wrapText="1"/>
    </xf>
    <xf numFmtId="0" fontId="11" fillId="0" borderId="3" xfId="0" applyFont="1" applyBorder="1" applyAlignment="1">
      <alignment horizontal="left" vertical="top" wrapText="1"/>
    </xf>
    <xf numFmtId="0" fontId="11" fillId="0" borderId="5" xfId="0" applyFont="1" applyBorder="1" applyAlignment="1">
      <alignment horizontal="left" vertical="top" wrapText="1"/>
    </xf>
    <xf numFmtId="0" fontId="11" fillId="0" borderId="3" xfId="0" applyFont="1" applyBorder="1" applyAlignment="1">
      <alignment horizontal="left" vertical="top" wrapText="1" readingOrder="1"/>
    </xf>
    <xf numFmtId="0" fontId="11" fillId="0" borderId="4" xfId="0" applyFont="1" applyBorder="1" applyAlignment="1">
      <alignment horizontal="left" vertical="top" wrapText="1" readingOrder="1"/>
    </xf>
    <xf numFmtId="0" fontId="11" fillId="0" borderId="5" xfId="0" applyFont="1" applyBorder="1" applyAlignment="1">
      <alignment horizontal="left" vertical="top" wrapText="1" readingOrder="1"/>
    </xf>
    <xf numFmtId="0" fontId="10" fillId="0" borderId="6" xfId="0" applyFont="1" applyBorder="1" applyAlignment="1">
      <alignment horizontal="center" vertical="top" wrapText="1"/>
    </xf>
    <xf numFmtId="0" fontId="10" fillId="0" borderId="7" xfId="0" applyFont="1" applyBorder="1" applyAlignment="1">
      <alignment horizontal="center" vertical="top" wrapText="1"/>
    </xf>
    <xf numFmtId="0" fontId="10" fillId="0" borderId="8" xfId="0" applyFont="1" applyBorder="1" applyAlignment="1">
      <alignment horizontal="center" vertical="top" wrapText="1"/>
    </xf>
    <xf numFmtId="0" fontId="11" fillId="0" borderId="10" xfId="0" applyFont="1" applyBorder="1" applyAlignment="1">
      <alignment horizontal="left" vertical="top" wrapText="1"/>
    </xf>
    <xf numFmtId="0" fontId="11" fillId="0" borderId="11" xfId="0" applyFont="1" applyBorder="1" applyAlignment="1">
      <alignment horizontal="left" vertical="top" wrapText="1"/>
    </xf>
    <xf numFmtId="0" fontId="11" fillId="0" borderId="12" xfId="0" applyFont="1" applyBorder="1" applyAlignment="1">
      <alignment horizontal="left" vertical="top" wrapText="1"/>
    </xf>
    <xf numFmtId="0" fontId="11" fillId="0" borderId="4" xfId="0" applyFont="1" applyBorder="1" applyAlignment="1">
      <alignment horizontal="left" vertical="top" wrapText="1"/>
    </xf>
    <xf numFmtId="0" fontId="11" fillId="0" borderId="3" xfId="0" applyFont="1" applyBorder="1" applyAlignment="1">
      <alignment horizontal="center" vertical="top" wrapText="1"/>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xf numFmtId="0" fontId="11" fillId="0" borderId="6" xfId="0" applyFont="1" applyBorder="1" applyAlignment="1">
      <alignment horizontal="left" vertical="top" wrapText="1"/>
    </xf>
    <xf numFmtId="49" fontId="32" fillId="6" borderId="2" xfId="0" applyNumberFormat="1" applyFont="1" applyFill="1" applyBorder="1" applyAlignment="1">
      <alignment horizontal="center" vertical="top" wrapText="1"/>
    </xf>
    <xf numFmtId="166" fontId="32" fillId="6" borderId="2" xfId="0" applyNumberFormat="1" applyFont="1" applyFill="1" applyBorder="1" applyAlignment="1">
      <alignment horizontal="center" vertical="top" wrapText="1"/>
    </xf>
    <xf numFmtId="0" fontId="33" fillId="2" borderId="2" xfId="0" applyFont="1" applyFill="1" applyBorder="1" applyAlignment="1">
      <alignment horizontal="center" vertical="top" wrapText="1"/>
    </xf>
    <xf numFmtId="0" fontId="32" fillId="2" borderId="2" xfId="0" applyFont="1" applyFill="1" applyBorder="1" applyAlignment="1">
      <alignment horizontal="center" vertical="top" wrapText="1"/>
    </xf>
    <xf numFmtId="0" fontId="13" fillId="6" borderId="2" xfId="0" applyFont="1" applyFill="1" applyBorder="1" applyAlignment="1">
      <alignment horizontal="center" vertical="top" wrapText="1"/>
    </xf>
    <xf numFmtId="0" fontId="13" fillId="6" borderId="2" xfId="0" applyFont="1" applyFill="1" applyBorder="1" applyAlignment="1">
      <alignment vertical="top" wrapText="1"/>
    </xf>
    <xf numFmtId="166" fontId="11" fillId="0" borderId="2" xfId="0" applyNumberFormat="1" applyFont="1" applyBorder="1" applyAlignment="1">
      <alignment horizontal="center" vertical="top" wrapText="1"/>
    </xf>
    <xf numFmtId="164" fontId="7" fillId="0" borderId="0" xfId="0" applyNumberFormat="1" applyFont="1" applyAlignment="1">
      <alignment horizontal="center" vertical="top"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11" fillId="0" borderId="3" xfId="2" applyFont="1" applyBorder="1" applyAlignment="1">
      <alignment horizontal="center" vertical="top" wrapText="1"/>
    </xf>
    <xf numFmtId="0" fontId="11" fillId="0" borderId="4" xfId="2" applyFont="1" applyBorder="1" applyAlignment="1">
      <alignment horizontal="center" vertical="top" wrapText="1"/>
    </xf>
    <xf numFmtId="0" fontId="11" fillId="0" borderId="5" xfId="2" applyFont="1" applyBorder="1" applyAlignment="1">
      <alignment horizontal="center" vertical="top" wrapText="1"/>
    </xf>
    <xf numFmtId="0" fontId="11" fillId="2" borderId="3" xfId="2" applyFont="1" applyFill="1" applyBorder="1" applyAlignment="1">
      <alignment horizontal="center" vertical="top" wrapText="1"/>
    </xf>
    <xf numFmtId="0" fontId="11" fillId="2" borderId="4" xfId="2" applyFont="1" applyFill="1" applyBorder="1" applyAlignment="1">
      <alignment horizontal="center" vertical="top" wrapText="1"/>
    </xf>
    <xf numFmtId="0" fontId="11" fillId="2" borderId="5" xfId="2" applyFont="1" applyFill="1" applyBorder="1" applyAlignment="1">
      <alignment horizontal="center" vertical="top" wrapText="1"/>
    </xf>
    <xf numFmtId="0" fontId="50" fillId="6" borderId="6" xfId="0" applyFont="1" applyFill="1" applyBorder="1" applyAlignment="1">
      <alignment horizontal="center" vertical="top" wrapText="1"/>
    </xf>
    <xf numFmtId="0" fontId="50" fillId="6" borderId="7" xfId="0" applyFont="1" applyFill="1" applyBorder="1" applyAlignment="1">
      <alignment horizontal="center" vertical="top" wrapText="1"/>
    </xf>
    <xf numFmtId="0" fontId="50" fillId="6" borderId="8" xfId="0" applyFont="1" applyFill="1" applyBorder="1" applyAlignment="1">
      <alignment horizontal="center" vertical="top" wrapText="1"/>
    </xf>
    <xf numFmtId="0" fontId="10" fillId="0" borderId="1" xfId="0" applyFont="1" applyBorder="1" applyAlignment="1">
      <alignment horizontal="center" vertical="top" wrapText="1"/>
    </xf>
    <xf numFmtId="0" fontId="50" fillId="0" borderId="6" xfId="0" applyFont="1" applyFill="1" applyBorder="1" applyAlignment="1">
      <alignment horizontal="center" vertical="top" wrapText="1"/>
    </xf>
    <xf numFmtId="0" fontId="50" fillId="0" borderId="7" xfId="0" applyFont="1" applyFill="1" applyBorder="1" applyAlignment="1">
      <alignment horizontal="center" vertical="top" wrapText="1"/>
    </xf>
    <xf numFmtId="0" fontId="50" fillId="0" borderId="8" xfId="0" applyFont="1" applyFill="1" applyBorder="1" applyAlignment="1">
      <alignment horizontal="center" vertical="top" wrapText="1"/>
    </xf>
    <xf numFmtId="0" fontId="50" fillId="5" borderId="6" xfId="0" applyFont="1" applyFill="1" applyBorder="1" applyAlignment="1">
      <alignment horizontal="left" vertical="top" wrapText="1"/>
    </xf>
    <xf numFmtId="0" fontId="50" fillId="5" borderId="7" xfId="0" applyFont="1" applyFill="1" applyBorder="1" applyAlignment="1">
      <alignment horizontal="left" vertical="top" wrapText="1"/>
    </xf>
    <xf numFmtId="0" fontId="50" fillId="5" borderId="8" xfId="0" applyFont="1" applyFill="1" applyBorder="1" applyAlignment="1">
      <alignment horizontal="left" vertical="top" wrapText="1"/>
    </xf>
    <xf numFmtId="0" fontId="11" fillId="0" borderId="7" xfId="0" applyFont="1" applyBorder="1" applyAlignment="1">
      <alignment horizontal="left" vertical="top" wrapText="1"/>
    </xf>
    <xf numFmtId="0" fontId="11" fillId="0" borderId="8" xfId="0" applyFont="1" applyBorder="1" applyAlignment="1">
      <alignment horizontal="left" vertical="top" wrapText="1"/>
    </xf>
    <xf numFmtId="0" fontId="11" fillId="0" borderId="0" xfId="0" applyFont="1" applyAlignment="1">
      <alignment horizontal="center" vertical="top" wrapText="1"/>
    </xf>
    <xf numFmtId="164" fontId="11" fillId="0" borderId="0" xfId="0" applyNumberFormat="1" applyFont="1" applyAlignment="1">
      <alignment horizontal="center" vertical="top" wrapText="1"/>
    </xf>
    <xf numFmtId="0" fontId="11" fillId="0" borderId="6" xfId="0" applyFont="1" applyFill="1" applyBorder="1" applyAlignment="1">
      <alignment horizontal="left" vertical="top" wrapText="1"/>
    </xf>
    <xf numFmtId="0" fontId="11" fillId="0" borderId="7" xfId="0" applyFont="1" applyFill="1" applyBorder="1" applyAlignment="1">
      <alignment horizontal="left" vertical="top" wrapText="1"/>
    </xf>
    <xf numFmtId="0" fontId="11" fillId="0" borderId="8" xfId="0" applyFont="1" applyFill="1" applyBorder="1" applyAlignment="1">
      <alignment horizontal="left" vertical="top" wrapText="1"/>
    </xf>
    <xf numFmtId="0" fontId="10" fillId="0" borderId="6" xfId="0" applyFont="1" applyBorder="1" applyAlignment="1">
      <alignment horizontal="left" vertical="top" wrapText="1"/>
    </xf>
    <xf numFmtId="0" fontId="10" fillId="0" borderId="7" xfId="0" applyFont="1" applyBorder="1" applyAlignment="1">
      <alignment horizontal="left" vertical="top" wrapText="1"/>
    </xf>
    <xf numFmtId="0" fontId="10" fillId="0" borderId="8" xfId="0" applyFont="1" applyBorder="1" applyAlignment="1">
      <alignment horizontal="left" vertical="top" wrapText="1"/>
    </xf>
    <xf numFmtId="0" fontId="10" fillId="0" borderId="0" xfId="0" applyFont="1" applyAlignment="1">
      <alignment horizontal="center" vertical="top" wrapText="1"/>
    </xf>
    <xf numFmtId="0" fontId="7" fillId="0" borderId="5" xfId="0" applyFont="1" applyBorder="1" applyAlignment="1">
      <alignment horizontal="center" vertical="center" wrapText="1"/>
    </xf>
    <xf numFmtId="164" fontId="7" fillId="0" borderId="5" xfId="0" applyNumberFormat="1" applyFont="1" applyBorder="1" applyAlignment="1">
      <alignment horizontal="center" vertical="center" wrapText="1"/>
    </xf>
    <xf numFmtId="164" fontId="7" fillId="0" borderId="2" xfId="0" applyNumberFormat="1" applyFont="1" applyBorder="1" applyAlignment="1">
      <alignment horizontal="center" vertical="center" wrapText="1"/>
    </xf>
    <xf numFmtId="0" fontId="6" fillId="0" borderId="15" xfId="0" applyFont="1" applyBorder="1" applyAlignment="1">
      <alignment horizontal="center" vertical="top" wrapText="1"/>
    </xf>
    <xf numFmtId="0" fontId="6" fillId="0" borderId="0" xfId="0" applyFont="1" applyAlignment="1">
      <alignment horizontal="center" vertical="top" wrapText="1"/>
    </xf>
    <xf numFmtId="2" fontId="11" fillId="0" borderId="3" xfId="0" applyNumberFormat="1" applyFont="1" applyBorder="1" applyAlignment="1">
      <alignment horizontal="center" vertical="top" wrapText="1"/>
    </xf>
    <xf numFmtId="2" fontId="11" fillId="0" borderId="4" xfId="0" applyNumberFormat="1" applyFont="1" applyBorder="1" applyAlignment="1">
      <alignment horizontal="center" vertical="top" wrapText="1"/>
    </xf>
    <xf numFmtId="2" fontId="11" fillId="0" borderId="5" xfId="0" applyNumberFormat="1" applyFont="1" applyBorder="1" applyAlignment="1">
      <alignment horizontal="center" vertical="top" wrapText="1"/>
    </xf>
    <xf numFmtId="0" fontId="17" fillId="0" borderId="3"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25" fillId="0" borderId="3" xfId="2" applyFont="1" applyBorder="1" applyAlignment="1">
      <alignment horizontal="center" vertical="top" wrapText="1"/>
    </xf>
    <xf numFmtId="0" fontId="25" fillId="0" borderId="4" xfId="2" applyFont="1" applyBorder="1" applyAlignment="1">
      <alignment horizontal="center" vertical="top" wrapText="1"/>
    </xf>
    <xf numFmtId="0" fontId="25" fillId="0" borderId="5" xfId="2" applyFont="1" applyBorder="1" applyAlignment="1">
      <alignment horizontal="center" vertical="top" wrapText="1"/>
    </xf>
    <xf numFmtId="0" fontId="11" fillId="6" borderId="3" xfId="2" applyFont="1" applyFill="1" applyBorder="1" applyAlignment="1">
      <alignment horizontal="center" vertical="top" wrapText="1"/>
    </xf>
    <xf numFmtId="0" fontId="11" fillId="6" borderId="4" xfId="2" applyFont="1" applyFill="1" applyBorder="1" applyAlignment="1">
      <alignment horizontal="center" vertical="top" wrapText="1"/>
    </xf>
    <xf numFmtId="0" fontId="11" fillId="6" borderId="5" xfId="2" applyFont="1" applyFill="1" applyBorder="1" applyAlignment="1">
      <alignment horizontal="center" vertical="top" wrapText="1"/>
    </xf>
    <xf numFmtId="0" fontId="49" fillId="0" borderId="2" xfId="0" applyFont="1" applyBorder="1" applyAlignment="1">
      <alignment horizontal="center" vertical="top" wrapText="1"/>
    </xf>
    <xf numFmtId="164" fontId="11" fillId="0" borderId="0" xfId="0" applyNumberFormat="1" applyFont="1" applyAlignment="1">
      <alignment horizontal="left" vertical="top" wrapText="1"/>
    </xf>
    <xf numFmtId="0" fontId="10" fillId="0" borderId="2" xfId="0" applyFont="1" applyBorder="1" applyAlignment="1">
      <alignment horizontal="right" vertical="top" wrapText="1"/>
    </xf>
  </cellXfs>
  <cellStyles count="26">
    <cellStyle name="Excel Built-in Normal" xfId="2"/>
    <cellStyle name="Excel Built-in Normal 1" xfId="6"/>
    <cellStyle name="TableStyleLight1" xfId="7"/>
    <cellStyle name="Звичайний" xfId="0" builtinId="0"/>
    <cellStyle name="Звичайний 2" xfId="5"/>
    <cellStyle name="Звичайний 3" xfId="8"/>
    <cellStyle name="Обычный 2" xfId="3"/>
    <cellStyle name="Обычный 3" xfId="1"/>
    <cellStyle name="Обычный 3 2" xfId="9"/>
    <cellStyle name="Обычный 3_План програма СЕР" xfId="10"/>
    <cellStyle name="Обычный 4" xfId="4"/>
    <cellStyle name="Обычный 4 10" xfId="12"/>
    <cellStyle name="Обычный 4 11" xfId="11"/>
    <cellStyle name="Обычный 4 12" xfId="24"/>
    <cellStyle name="Обычный 4 13" xfId="25"/>
    <cellStyle name="Обычный 4 2" xfId="13"/>
    <cellStyle name="Обычный 4 2 2" xfId="14"/>
    <cellStyle name="Обычный 4 2 3" xfId="15"/>
    <cellStyle name="Обычный 4 3" xfId="16"/>
    <cellStyle name="Обычный 4 3 2" xfId="17"/>
    <cellStyle name="Обычный 4 4" xfId="18"/>
    <cellStyle name="Обычный 4 5" xfId="19"/>
    <cellStyle name="Обычный 4 6" xfId="20"/>
    <cellStyle name="Обычный 4 7" xfId="21"/>
    <cellStyle name="Обычный 4 8" xfId="22"/>
    <cellStyle name="Обычный 4 9" xfId="23"/>
  </cellStyles>
  <dxfs count="13">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Офіс">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60"/>
  <sheetViews>
    <sheetView zoomScale="60" zoomScaleNormal="60" workbookViewId="0">
      <selection activeCell="AG6" sqref="AG6"/>
    </sheetView>
  </sheetViews>
  <sheetFormatPr defaultColWidth="9.140625" defaultRowHeight="15"/>
  <cols>
    <col min="1" max="1" width="21.7109375" style="67" customWidth="1"/>
    <col min="2" max="2" width="5" style="1" customWidth="1"/>
    <col min="3" max="3" width="16.28515625" style="67" customWidth="1"/>
    <col min="4" max="4" width="8.5703125" style="1" customWidth="1"/>
    <col min="5" max="5" width="16.5703125" style="1" customWidth="1"/>
    <col min="6" max="6" width="15.42578125" style="6" customWidth="1"/>
    <col min="7" max="7" width="13" style="6" customWidth="1"/>
    <col min="8" max="8" width="11.7109375" style="6" customWidth="1"/>
    <col min="9" max="9" width="12.85546875" style="6" customWidth="1"/>
    <col min="10" max="10" width="13.7109375" style="6" customWidth="1"/>
    <col min="11" max="11" width="12.42578125" style="6" customWidth="1"/>
    <col min="12" max="12" width="13.140625" style="67" customWidth="1"/>
    <col min="13" max="13" width="14.28515625" style="1" customWidth="1"/>
    <col min="14" max="14" width="21.7109375" style="67" customWidth="1"/>
    <col min="15" max="15" width="5" style="1" customWidth="1"/>
    <col min="16" max="16" width="31" style="67" customWidth="1"/>
    <col min="17" max="17" width="8.5703125" style="1" customWidth="1"/>
    <col min="18" max="18" width="22.42578125" style="1" customWidth="1"/>
    <col min="19" max="19" width="15.42578125" style="319" customWidth="1"/>
    <col min="20" max="20" width="13" style="319" customWidth="1"/>
    <col min="21" max="21" width="11.7109375" style="319" customWidth="1"/>
    <col min="22" max="22" width="12.85546875" style="319" customWidth="1"/>
    <col min="23" max="23" width="13.7109375" style="319" customWidth="1"/>
    <col min="24" max="24" width="12.42578125" style="319" customWidth="1"/>
    <col min="25" max="25" width="15" style="67" customWidth="1"/>
    <col min="26" max="26" width="15.85546875" style="1" customWidth="1"/>
    <col min="27" max="16384" width="9.140625" style="63"/>
  </cols>
  <sheetData>
    <row r="1" spans="1:26" ht="63">
      <c r="M1" s="275"/>
      <c r="Z1" s="275" t="s">
        <v>1118</v>
      </c>
    </row>
    <row r="2" spans="1:26" ht="26.25" hidden="1" customHeight="1">
      <c r="M2" s="275" t="s">
        <v>1120</v>
      </c>
      <c r="Z2" s="275" t="s">
        <v>1120</v>
      </c>
    </row>
    <row r="3" spans="1:26" ht="22.5" customHeight="1">
      <c r="A3" s="4"/>
      <c r="B3" s="4"/>
      <c r="C3" s="4"/>
      <c r="D3" s="4"/>
      <c r="E3" s="4"/>
      <c r="F3" s="4"/>
      <c r="G3" s="4"/>
      <c r="H3" s="4"/>
      <c r="I3" s="4"/>
      <c r="J3" s="4"/>
      <c r="K3" s="4"/>
      <c r="L3" s="4"/>
      <c r="M3" s="186"/>
      <c r="N3" s="4"/>
      <c r="O3" s="4"/>
      <c r="P3" s="4"/>
      <c r="Q3" s="4"/>
      <c r="R3" s="4"/>
      <c r="S3" s="4"/>
      <c r="T3" s="4"/>
      <c r="U3" s="4"/>
      <c r="V3" s="4"/>
      <c r="W3" s="4"/>
      <c r="X3" s="4"/>
      <c r="Y3" s="4"/>
      <c r="Z3" s="186"/>
    </row>
    <row r="4" spans="1:26" ht="26.25" customHeight="1">
      <c r="A4" s="430" t="s">
        <v>1126</v>
      </c>
      <c r="B4" s="430"/>
      <c r="C4" s="430"/>
      <c r="D4" s="430"/>
      <c r="E4" s="430"/>
      <c r="F4" s="430"/>
      <c r="G4" s="430"/>
      <c r="H4" s="430"/>
      <c r="I4" s="430"/>
      <c r="J4" s="430"/>
      <c r="K4" s="430"/>
      <c r="L4" s="430"/>
      <c r="M4" s="430"/>
      <c r="N4" s="430"/>
      <c r="O4" s="430"/>
      <c r="P4" s="430"/>
      <c r="Q4" s="430"/>
      <c r="R4" s="430"/>
      <c r="S4" s="430"/>
      <c r="T4" s="430"/>
      <c r="U4" s="430"/>
      <c r="V4" s="430"/>
      <c r="W4" s="430"/>
      <c r="X4" s="430"/>
      <c r="Y4" s="430"/>
      <c r="Z4" s="430"/>
    </row>
    <row r="5" spans="1:26" ht="15" customHeight="1">
      <c r="A5" s="370" t="s">
        <v>12</v>
      </c>
      <c r="B5" s="370" t="s">
        <v>0</v>
      </c>
      <c r="C5" s="370" t="s">
        <v>1</v>
      </c>
      <c r="D5" s="370" t="s">
        <v>1111</v>
      </c>
      <c r="E5" s="370" t="s">
        <v>3</v>
      </c>
      <c r="F5" s="373" t="s">
        <v>13</v>
      </c>
      <c r="G5" s="374"/>
      <c r="H5" s="374"/>
      <c r="I5" s="374"/>
      <c r="J5" s="374"/>
      <c r="K5" s="375"/>
      <c r="L5" s="371" t="s">
        <v>4</v>
      </c>
      <c r="M5" s="376"/>
      <c r="N5" s="370" t="s">
        <v>12</v>
      </c>
      <c r="O5" s="370" t="s">
        <v>0</v>
      </c>
      <c r="P5" s="370" t="s">
        <v>1</v>
      </c>
      <c r="Q5" s="370" t="s">
        <v>1111</v>
      </c>
      <c r="R5" s="370" t="s">
        <v>3</v>
      </c>
      <c r="S5" s="373" t="s">
        <v>13</v>
      </c>
      <c r="T5" s="374"/>
      <c r="U5" s="374"/>
      <c r="V5" s="374"/>
      <c r="W5" s="374"/>
      <c r="X5" s="375"/>
      <c r="Y5" s="371" t="s">
        <v>4</v>
      </c>
      <c r="Z5" s="376"/>
    </row>
    <row r="6" spans="1:26" ht="15.75" customHeight="1">
      <c r="A6" s="370"/>
      <c r="B6" s="370"/>
      <c r="C6" s="370"/>
      <c r="D6" s="370"/>
      <c r="E6" s="370"/>
      <c r="F6" s="368" t="s">
        <v>5</v>
      </c>
      <c r="G6" s="373" t="s">
        <v>6</v>
      </c>
      <c r="H6" s="374"/>
      <c r="I6" s="374"/>
      <c r="J6" s="374"/>
      <c r="K6" s="374"/>
      <c r="L6" s="372"/>
      <c r="M6" s="377"/>
      <c r="N6" s="370"/>
      <c r="O6" s="370"/>
      <c r="P6" s="370"/>
      <c r="Q6" s="370"/>
      <c r="R6" s="370"/>
      <c r="S6" s="368" t="s">
        <v>5</v>
      </c>
      <c r="T6" s="373" t="s">
        <v>6</v>
      </c>
      <c r="U6" s="374"/>
      <c r="V6" s="374"/>
      <c r="W6" s="374"/>
      <c r="X6" s="374"/>
      <c r="Y6" s="372"/>
      <c r="Z6" s="377"/>
    </row>
    <row r="7" spans="1:26" ht="15.75" customHeight="1">
      <c r="A7" s="370"/>
      <c r="B7" s="370"/>
      <c r="C7" s="370"/>
      <c r="D7" s="370"/>
      <c r="E7" s="370"/>
      <c r="F7" s="378"/>
      <c r="G7" s="368" t="s">
        <v>14</v>
      </c>
      <c r="H7" s="373" t="s">
        <v>7</v>
      </c>
      <c r="I7" s="374"/>
      <c r="J7" s="368" t="s">
        <v>8</v>
      </c>
      <c r="K7" s="368" t="s">
        <v>9</v>
      </c>
      <c r="L7" s="370" t="s">
        <v>10</v>
      </c>
      <c r="M7" s="371" t="s">
        <v>11</v>
      </c>
      <c r="N7" s="370"/>
      <c r="O7" s="370"/>
      <c r="P7" s="370"/>
      <c r="Q7" s="370"/>
      <c r="R7" s="370"/>
      <c r="S7" s="378"/>
      <c r="T7" s="368" t="s">
        <v>14</v>
      </c>
      <c r="U7" s="373" t="s">
        <v>7</v>
      </c>
      <c r="V7" s="374"/>
      <c r="W7" s="368" t="s">
        <v>8</v>
      </c>
      <c r="X7" s="368" t="s">
        <v>9</v>
      </c>
      <c r="Y7" s="370" t="s">
        <v>10</v>
      </c>
      <c r="Z7" s="371" t="s">
        <v>11</v>
      </c>
    </row>
    <row r="8" spans="1:26" ht="64.5" customHeight="1">
      <c r="A8" s="370"/>
      <c r="B8" s="370"/>
      <c r="C8" s="370"/>
      <c r="D8" s="370"/>
      <c r="E8" s="370"/>
      <c r="F8" s="369"/>
      <c r="G8" s="369"/>
      <c r="H8" s="273" t="s">
        <v>15</v>
      </c>
      <c r="I8" s="273" t="s">
        <v>17</v>
      </c>
      <c r="J8" s="369"/>
      <c r="K8" s="369"/>
      <c r="L8" s="370"/>
      <c r="M8" s="372"/>
      <c r="N8" s="370"/>
      <c r="O8" s="370"/>
      <c r="P8" s="370"/>
      <c r="Q8" s="370"/>
      <c r="R8" s="370"/>
      <c r="S8" s="369"/>
      <c r="T8" s="369"/>
      <c r="U8" s="332" t="s">
        <v>15</v>
      </c>
      <c r="V8" s="332" t="s">
        <v>17</v>
      </c>
      <c r="W8" s="369"/>
      <c r="X8" s="369"/>
      <c r="Y8" s="370"/>
      <c r="Z8" s="372"/>
    </row>
    <row r="9" spans="1:26" s="1" customFormat="1">
      <c r="A9" s="10">
        <v>1</v>
      </c>
      <c r="B9" s="10">
        <v>2</v>
      </c>
      <c r="C9" s="10">
        <v>3</v>
      </c>
      <c r="D9" s="10">
        <v>4</v>
      </c>
      <c r="E9" s="10">
        <v>5</v>
      </c>
      <c r="F9" s="7">
        <v>6</v>
      </c>
      <c r="G9" s="7">
        <v>7</v>
      </c>
      <c r="H9" s="7">
        <v>8</v>
      </c>
      <c r="I9" s="7">
        <v>9</v>
      </c>
      <c r="J9" s="7">
        <v>10</v>
      </c>
      <c r="K9" s="7">
        <v>11</v>
      </c>
      <c r="L9" s="7">
        <v>12</v>
      </c>
      <c r="M9" s="7">
        <v>13</v>
      </c>
      <c r="N9" s="10">
        <v>1</v>
      </c>
      <c r="O9" s="10">
        <v>2</v>
      </c>
      <c r="P9" s="10">
        <v>3</v>
      </c>
      <c r="Q9" s="10">
        <v>4</v>
      </c>
      <c r="R9" s="10">
        <v>5</v>
      </c>
      <c r="S9" s="7">
        <v>6</v>
      </c>
      <c r="T9" s="7">
        <v>7</v>
      </c>
      <c r="U9" s="7">
        <v>8</v>
      </c>
      <c r="V9" s="7">
        <v>9</v>
      </c>
      <c r="W9" s="7">
        <v>10</v>
      </c>
      <c r="X9" s="7">
        <v>11</v>
      </c>
      <c r="Y9" s="7">
        <v>12</v>
      </c>
      <c r="Z9" s="7">
        <v>13</v>
      </c>
    </row>
    <row r="10" spans="1:26" s="1" customFormat="1" ht="20.25">
      <c r="A10" s="427" t="s">
        <v>1121</v>
      </c>
      <c r="B10" s="428"/>
      <c r="C10" s="428"/>
      <c r="D10" s="428"/>
      <c r="E10" s="428"/>
      <c r="F10" s="428"/>
      <c r="G10" s="428"/>
      <c r="H10" s="428"/>
      <c r="I10" s="428"/>
      <c r="J10" s="428"/>
      <c r="K10" s="428"/>
      <c r="L10" s="428"/>
      <c r="M10" s="429"/>
      <c r="N10" s="356" t="s">
        <v>1122</v>
      </c>
      <c r="O10" s="357"/>
      <c r="P10" s="357"/>
      <c r="Q10" s="357"/>
      <c r="R10" s="357"/>
      <c r="S10" s="357"/>
      <c r="T10" s="357"/>
      <c r="U10" s="357"/>
      <c r="V10" s="357"/>
      <c r="W10" s="357"/>
      <c r="X10" s="357"/>
      <c r="Y10" s="357"/>
      <c r="Z10" s="358"/>
    </row>
    <row r="11" spans="1:26" s="1" customFormat="1" ht="20.25">
      <c r="A11" s="431"/>
      <c r="B11" s="432"/>
      <c r="C11" s="432"/>
      <c r="D11" s="432"/>
      <c r="E11" s="432"/>
      <c r="F11" s="432"/>
      <c r="G11" s="432"/>
      <c r="H11" s="432"/>
      <c r="I11" s="432"/>
      <c r="J11" s="432"/>
      <c r="K11" s="433"/>
      <c r="L11" s="333"/>
      <c r="M11" s="333"/>
      <c r="N11" s="434" t="s">
        <v>1125</v>
      </c>
      <c r="O11" s="435"/>
      <c r="P11" s="435"/>
      <c r="Q11" s="435"/>
      <c r="R11" s="435"/>
      <c r="S11" s="435"/>
      <c r="T11" s="435"/>
      <c r="U11" s="435"/>
      <c r="V11" s="435"/>
      <c r="W11" s="435"/>
      <c r="X11" s="435"/>
      <c r="Y11" s="435"/>
      <c r="Z11" s="436"/>
    </row>
    <row r="12" spans="1:26" ht="51.75" customHeight="1">
      <c r="A12" s="353"/>
      <c r="B12" s="379"/>
      <c r="C12" s="379"/>
      <c r="D12" s="336"/>
      <c r="E12" s="337"/>
      <c r="F12" s="338"/>
      <c r="G12" s="338"/>
      <c r="H12" s="338"/>
      <c r="I12" s="338"/>
      <c r="J12" s="338"/>
      <c r="K12" s="338"/>
      <c r="L12" s="43"/>
      <c r="M12" s="294"/>
      <c r="N12" s="406" t="s">
        <v>1123</v>
      </c>
      <c r="O12" s="421">
        <v>1</v>
      </c>
      <c r="P12" s="424" t="s">
        <v>1127</v>
      </c>
      <c r="Q12" s="293">
        <v>2024</v>
      </c>
      <c r="R12" s="331"/>
      <c r="S12" s="86"/>
      <c r="T12" s="86"/>
      <c r="U12" s="86"/>
      <c r="V12" s="86"/>
      <c r="W12" s="86"/>
      <c r="X12" s="86"/>
      <c r="Y12" s="322"/>
      <c r="Z12" s="294"/>
    </row>
    <row r="13" spans="1:26" ht="51.75" customHeight="1">
      <c r="A13" s="354"/>
      <c r="B13" s="380"/>
      <c r="C13" s="380"/>
      <c r="D13" s="336"/>
      <c r="E13" s="337"/>
      <c r="F13" s="338"/>
      <c r="G13" s="338"/>
      <c r="H13" s="338"/>
      <c r="I13" s="338"/>
      <c r="J13" s="338"/>
      <c r="K13" s="338"/>
      <c r="L13" s="43"/>
      <c r="M13" s="43"/>
      <c r="N13" s="407"/>
      <c r="O13" s="422"/>
      <c r="P13" s="425"/>
      <c r="Q13" s="293">
        <v>2025</v>
      </c>
      <c r="R13" s="331"/>
      <c r="S13" s="86"/>
      <c r="T13" s="86"/>
      <c r="U13" s="86"/>
      <c r="V13" s="338"/>
      <c r="W13" s="86"/>
      <c r="X13" s="86"/>
      <c r="Y13" s="322"/>
      <c r="Z13" s="322"/>
    </row>
    <row r="14" spans="1:26" ht="160.5" customHeight="1">
      <c r="A14" s="355"/>
      <c r="B14" s="381"/>
      <c r="C14" s="381"/>
      <c r="D14" s="336"/>
      <c r="E14" s="337"/>
      <c r="F14" s="338"/>
      <c r="G14" s="338"/>
      <c r="H14" s="338"/>
      <c r="I14" s="338"/>
      <c r="J14" s="338"/>
      <c r="K14" s="338"/>
      <c r="L14" s="43"/>
      <c r="M14" s="43"/>
      <c r="N14" s="408"/>
      <c r="O14" s="423"/>
      <c r="P14" s="426"/>
      <c r="Q14" s="293">
        <v>2026</v>
      </c>
      <c r="R14" s="331" t="s">
        <v>1119</v>
      </c>
      <c r="S14" s="86">
        <f>T14+U14+V14+W14+X14</f>
        <v>3020.3440000000001</v>
      </c>
      <c r="T14" s="86">
        <v>0</v>
      </c>
      <c r="U14" s="86">
        <v>0</v>
      </c>
      <c r="V14" s="86">
        <v>3020.3440000000001</v>
      </c>
      <c r="W14" s="86">
        <v>0</v>
      </c>
      <c r="X14" s="86">
        <v>0</v>
      </c>
      <c r="Y14" s="322" t="s">
        <v>1124</v>
      </c>
      <c r="Z14" s="322">
        <v>1</v>
      </c>
    </row>
    <row r="15" spans="1:26" ht="22.5" customHeight="1">
      <c r="A15" s="382" t="s">
        <v>1049</v>
      </c>
      <c r="B15" s="383"/>
      <c r="C15" s="384"/>
      <c r="D15" s="336">
        <v>2024</v>
      </c>
      <c r="E15" s="339"/>
      <c r="F15" s="340">
        <f>G15+H15+I15+J15+K15</f>
        <v>97696.2</v>
      </c>
      <c r="G15" s="338">
        <v>4509</v>
      </c>
      <c r="H15" s="338">
        <v>0</v>
      </c>
      <c r="I15" s="338">
        <v>74720.2</v>
      </c>
      <c r="J15" s="338">
        <v>3901</v>
      </c>
      <c r="K15" s="338">
        <v>14566</v>
      </c>
      <c r="L15" s="43"/>
      <c r="M15" s="43"/>
      <c r="N15" s="359" t="s">
        <v>1049</v>
      </c>
      <c r="O15" s="360"/>
      <c r="P15" s="361"/>
      <c r="Q15" s="274">
        <v>2024</v>
      </c>
      <c r="R15" s="322"/>
      <c r="S15" s="290">
        <f>T15+U15+V15+W15+X15</f>
        <v>97696.2</v>
      </c>
      <c r="T15" s="86">
        <v>4509</v>
      </c>
      <c r="U15" s="86">
        <v>0</v>
      </c>
      <c r="V15" s="86">
        <v>74720.2</v>
      </c>
      <c r="W15" s="86">
        <v>3901</v>
      </c>
      <c r="X15" s="86">
        <v>14566</v>
      </c>
      <c r="Y15" s="322"/>
      <c r="Z15" s="322"/>
    </row>
    <row r="16" spans="1:26" ht="24.75" customHeight="1">
      <c r="A16" s="385"/>
      <c r="B16" s="386"/>
      <c r="C16" s="387"/>
      <c r="D16" s="336">
        <v>2025</v>
      </c>
      <c r="E16" s="339"/>
      <c r="F16" s="340">
        <f t="shared" ref="F16" si="0">G16+H16+I16+J16+K16</f>
        <v>101965.92</v>
      </c>
      <c r="G16" s="338">
        <v>4555</v>
      </c>
      <c r="H16" s="338">
        <v>0</v>
      </c>
      <c r="I16" s="338">
        <v>78780.92</v>
      </c>
      <c r="J16" s="338">
        <v>4031</v>
      </c>
      <c r="K16" s="338">
        <v>14599</v>
      </c>
      <c r="L16" s="43"/>
      <c r="M16" s="43"/>
      <c r="N16" s="362"/>
      <c r="O16" s="363"/>
      <c r="P16" s="364"/>
      <c r="Q16" s="274">
        <v>2025</v>
      </c>
      <c r="R16" s="322"/>
      <c r="S16" s="340">
        <f t="shared" ref="S16" si="1">T16+U16+V16+W16+X16</f>
        <v>101965.92</v>
      </c>
      <c r="T16" s="338">
        <v>4555</v>
      </c>
      <c r="U16" s="338">
        <v>0</v>
      </c>
      <c r="V16" s="338">
        <v>78780.92</v>
      </c>
      <c r="W16" s="86">
        <v>4031</v>
      </c>
      <c r="X16" s="86">
        <v>14599</v>
      </c>
      <c r="Y16" s="322"/>
      <c r="Z16" s="322"/>
    </row>
    <row r="17" spans="1:26" ht="24.75" customHeight="1">
      <c r="A17" s="385"/>
      <c r="B17" s="386"/>
      <c r="C17" s="387"/>
      <c r="D17" s="336">
        <v>2026</v>
      </c>
      <c r="E17" s="339"/>
      <c r="F17" s="335">
        <f>G17+H17+I17+J17+K17</f>
        <v>83397.949999999983</v>
      </c>
      <c r="G17" s="338">
        <v>0</v>
      </c>
      <c r="H17" s="338">
        <v>0</v>
      </c>
      <c r="I17" s="300">
        <v>66503.349999999991</v>
      </c>
      <c r="J17" s="338">
        <v>0</v>
      </c>
      <c r="K17" s="338">
        <v>16894.599999999999</v>
      </c>
      <c r="L17" s="43"/>
      <c r="M17" s="43"/>
      <c r="N17" s="362"/>
      <c r="O17" s="363"/>
      <c r="P17" s="364"/>
      <c r="Q17" s="274">
        <v>2026</v>
      </c>
      <c r="R17" s="322"/>
      <c r="S17" s="344">
        <f>T17+U17+V17+W17+X17</f>
        <v>86418.293999999994</v>
      </c>
      <c r="T17" s="338">
        <v>0</v>
      </c>
      <c r="U17" s="338">
        <v>0</v>
      </c>
      <c r="V17" s="334">
        <f>66503.35+3020.344</f>
        <v>69523.694000000003</v>
      </c>
      <c r="W17" s="86">
        <v>0</v>
      </c>
      <c r="X17" s="86">
        <v>16894.599999999999</v>
      </c>
      <c r="Y17" s="322"/>
      <c r="Z17" s="322"/>
    </row>
    <row r="18" spans="1:26" ht="34.5" customHeight="1">
      <c r="A18" s="388"/>
      <c r="B18" s="389"/>
      <c r="C18" s="390"/>
      <c r="D18" s="341" t="s">
        <v>1055</v>
      </c>
      <c r="E18" s="342"/>
      <c r="F18" s="301">
        <f>G18+H18+I18+J18+K18</f>
        <v>283060.06999999995</v>
      </c>
      <c r="G18" s="343">
        <f t="shared" ref="G18:J18" si="2">G15+G16+G17</f>
        <v>9064</v>
      </c>
      <c r="H18" s="343">
        <f t="shared" si="2"/>
        <v>0</v>
      </c>
      <c r="I18" s="301">
        <f t="shared" si="2"/>
        <v>220004.46999999997</v>
      </c>
      <c r="J18" s="343">
        <f t="shared" si="2"/>
        <v>7932</v>
      </c>
      <c r="K18" s="343">
        <f>K15+K16+K17</f>
        <v>46059.6</v>
      </c>
      <c r="L18" s="44"/>
      <c r="M18" s="44"/>
      <c r="N18" s="365"/>
      <c r="O18" s="366"/>
      <c r="P18" s="367"/>
      <c r="Q18" s="69" t="s">
        <v>1055</v>
      </c>
      <c r="R18" s="328"/>
      <c r="S18" s="345">
        <f>T18+U18+V18+W18+X18</f>
        <v>286080.41399999999</v>
      </c>
      <c r="T18" s="15">
        <f t="shared" ref="T18:W18" si="3">T15+T16+T17</f>
        <v>9064</v>
      </c>
      <c r="U18" s="15">
        <f t="shared" si="3"/>
        <v>0</v>
      </c>
      <c r="V18" s="345">
        <f t="shared" si="3"/>
        <v>223024.81400000001</v>
      </c>
      <c r="W18" s="15">
        <f t="shared" si="3"/>
        <v>7932</v>
      </c>
      <c r="X18" s="15">
        <f>X15+X16+X17</f>
        <v>46059.6</v>
      </c>
      <c r="Y18" s="328"/>
      <c r="Z18" s="328"/>
    </row>
    <row r="19" spans="1:26" ht="15" hidden="1" customHeight="1">
      <c r="A19" s="391" t="s">
        <v>819</v>
      </c>
      <c r="B19" s="391"/>
      <c r="C19" s="391"/>
      <c r="D19" s="391"/>
      <c r="E19" s="391"/>
      <c r="F19" s="391"/>
      <c r="G19" s="391"/>
      <c r="H19" s="391"/>
      <c r="I19" s="391"/>
      <c r="J19" s="391"/>
      <c r="K19" s="391"/>
      <c r="L19" s="391"/>
      <c r="M19" s="391"/>
      <c r="N19" s="391" t="s">
        <v>819</v>
      </c>
      <c r="O19" s="391"/>
      <c r="P19" s="391"/>
      <c r="Q19" s="391"/>
      <c r="R19" s="391"/>
      <c r="S19" s="391"/>
      <c r="T19" s="391"/>
      <c r="U19" s="391"/>
      <c r="V19" s="391"/>
      <c r="W19" s="391"/>
      <c r="X19" s="391"/>
      <c r="Y19" s="391"/>
      <c r="Z19" s="391"/>
    </row>
    <row r="20" spans="1:26" ht="31.5" hidden="1" customHeight="1">
      <c r="A20" s="392" t="s">
        <v>344</v>
      </c>
      <c r="B20" s="43"/>
      <c r="C20" s="40" t="s">
        <v>345</v>
      </c>
      <c r="D20" s="43"/>
      <c r="E20" s="20"/>
      <c r="F20" s="112"/>
      <c r="G20" s="112"/>
      <c r="H20" s="112"/>
      <c r="I20" s="112"/>
      <c r="J20" s="112"/>
      <c r="K20" s="112"/>
      <c r="L20" s="29"/>
      <c r="M20" s="43"/>
      <c r="N20" s="392" t="s">
        <v>344</v>
      </c>
      <c r="O20" s="322"/>
      <c r="P20" s="40" t="s">
        <v>345</v>
      </c>
      <c r="Q20" s="322"/>
      <c r="R20" s="20"/>
      <c r="S20" s="112"/>
      <c r="T20" s="112"/>
      <c r="U20" s="112"/>
      <c r="V20" s="112"/>
      <c r="W20" s="112"/>
      <c r="X20" s="112"/>
      <c r="Y20" s="318"/>
      <c r="Z20" s="322"/>
    </row>
    <row r="21" spans="1:26" ht="223.5" hidden="1" customHeight="1">
      <c r="A21" s="392"/>
      <c r="B21" s="43">
        <v>1</v>
      </c>
      <c r="C21" s="29" t="s">
        <v>348</v>
      </c>
      <c r="D21" s="43">
        <v>2026</v>
      </c>
      <c r="E21" s="43" t="s">
        <v>346</v>
      </c>
      <c r="F21" s="32">
        <f>G21+H21+I21+J21+K21</f>
        <v>137</v>
      </c>
      <c r="G21" s="32"/>
      <c r="H21" s="32"/>
      <c r="I21" s="32">
        <v>137</v>
      </c>
      <c r="J21" s="112"/>
      <c r="K21" s="112"/>
      <c r="L21" s="43" t="s">
        <v>347</v>
      </c>
      <c r="M21" s="43" t="s">
        <v>157</v>
      </c>
      <c r="N21" s="392"/>
      <c r="O21" s="322">
        <v>1</v>
      </c>
      <c r="P21" s="318" t="s">
        <v>348</v>
      </c>
      <c r="Q21" s="322">
        <v>2026</v>
      </c>
      <c r="R21" s="322" t="s">
        <v>346</v>
      </c>
      <c r="S21" s="32">
        <f>T21+U21+V21+W21+X21</f>
        <v>137</v>
      </c>
      <c r="T21" s="32"/>
      <c r="U21" s="32"/>
      <c r="V21" s="32">
        <v>137</v>
      </c>
      <c r="W21" s="112"/>
      <c r="X21" s="112"/>
      <c r="Y21" s="322" t="s">
        <v>347</v>
      </c>
      <c r="Z21" s="322" t="s">
        <v>157</v>
      </c>
    </row>
    <row r="22" spans="1:26" ht="174" hidden="1" customHeight="1">
      <c r="A22" s="392"/>
      <c r="B22" s="43">
        <v>2</v>
      </c>
      <c r="C22" s="29" t="s">
        <v>374</v>
      </c>
      <c r="D22" s="43">
        <v>2026</v>
      </c>
      <c r="E22" s="43" t="s">
        <v>346</v>
      </c>
      <c r="F22" s="32">
        <f>G22+H22+I22+J22+K22</f>
        <v>5</v>
      </c>
      <c r="G22" s="112"/>
      <c r="H22" s="112"/>
      <c r="I22" s="32">
        <v>5</v>
      </c>
      <c r="J22" s="112"/>
      <c r="K22" s="112"/>
      <c r="L22" s="43" t="s">
        <v>347</v>
      </c>
      <c r="M22" s="43" t="s">
        <v>144</v>
      </c>
      <c r="N22" s="392"/>
      <c r="O22" s="322">
        <v>2</v>
      </c>
      <c r="P22" s="318" t="s">
        <v>374</v>
      </c>
      <c r="Q22" s="322">
        <v>2026</v>
      </c>
      <c r="R22" s="322" t="s">
        <v>346</v>
      </c>
      <c r="S22" s="32">
        <f>T22+U22+V22+W22+X22</f>
        <v>5</v>
      </c>
      <c r="T22" s="112"/>
      <c r="U22" s="112"/>
      <c r="V22" s="32">
        <v>5</v>
      </c>
      <c r="W22" s="112"/>
      <c r="X22" s="112"/>
      <c r="Y22" s="322" t="s">
        <v>347</v>
      </c>
      <c r="Z22" s="322" t="s">
        <v>144</v>
      </c>
    </row>
    <row r="23" spans="1:26" ht="46.5" hidden="1" customHeight="1">
      <c r="A23" s="392"/>
      <c r="B23" s="43"/>
      <c r="C23" s="40" t="s">
        <v>349</v>
      </c>
      <c r="D23" s="43"/>
      <c r="E23" s="20"/>
      <c r="F23" s="39"/>
      <c r="G23" s="39"/>
      <c r="H23" s="39"/>
      <c r="I23" s="129"/>
      <c r="J23" s="112"/>
      <c r="K23" s="112"/>
      <c r="L23" s="29"/>
      <c r="M23" s="43"/>
      <c r="N23" s="392"/>
      <c r="O23" s="322"/>
      <c r="P23" s="40" t="s">
        <v>349</v>
      </c>
      <c r="Q23" s="322"/>
      <c r="R23" s="20"/>
      <c r="S23" s="39"/>
      <c r="T23" s="39"/>
      <c r="U23" s="39"/>
      <c r="V23" s="129"/>
      <c r="W23" s="112"/>
      <c r="X23" s="112"/>
      <c r="Y23" s="318"/>
      <c r="Z23" s="322"/>
    </row>
    <row r="24" spans="1:26" ht="63.75" hidden="1" customHeight="1">
      <c r="A24" s="392"/>
      <c r="B24" s="43">
        <v>1</v>
      </c>
      <c r="C24" s="29" t="s">
        <v>369</v>
      </c>
      <c r="D24" s="43">
        <v>2026</v>
      </c>
      <c r="E24" s="43" t="s">
        <v>346</v>
      </c>
      <c r="F24" s="32">
        <f>G24+H24+I24+J24+K24</f>
        <v>200</v>
      </c>
      <c r="G24" s="112"/>
      <c r="H24" s="112"/>
      <c r="I24" s="32">
        <v>200</v>
      </c>
      <c r="J24" s="112"/>
      <c r="K24" s="112"/>
      <c r="L24" s="43" t="s">
        <v>350</v>
      </c>
      <c r="M24" s="43" t="s">
        <v>200</v>
      </c>
      <c r="N24" s="392"/>
      <c r="O24" s="322">
        <v>1</v>
      </c>
      <c r="P24" s="318" t="s">
        <v>369</v>
      </c>
      <c r="Q24" s="322">
        <v>2026</v>
      </c>
      <c r="R24" s="322" t="s">
        <v>346</v>
      </c>
      <c r="S24" s="32">
        <f>T24+U24+V24+W24+X24</f>
        <v>200</v>
      </c>
      <c r="T24" s="112"/>
      <c r="U24" s="112"/>
      <c r="V24" s="32">
        <v>200</v>
      </c>
      <c r="W24" s="112"/>
      <c r="X24" s="112"/>
      <c r="Y24" s="322" t="s">
        <v>350</v>
      </c>
      <c r="Z24" s="322" t="s">
        <v>200</v>
      </c>
    </row>
    <row r="25" spans="1:26" ht="68.25" hidden="1" customHeight="1">
      <c r="A25" s="392"/>
      <c r="B25" s="43">
        <v>2</v>
      </c>
      <c r="C25" s="29" t="s">
        <v>351</v>
      </c>
      <c r="D25" s="43">
        <v>2026</v>
      </c>
      <c r="E25" s="43" t="s">
        <v>346</v>
      </c>
      <c r="F25" s="32">
        <f>G25+H25+I25+J25+K25</f>
        <v>280</v>
      </c>
      <c r="G25" s="112"/>
      <c r="H25" s="112"/>
      <c r="I25" s="32">
        <v>280</v>
      </c>
      <c r="J25" s="112"/>
      <c r="K25" s="112"/>
      <c r="L25" s="43" t="s">
        <v>352</v>
      </c>
      <c r="M25" s="43" t="s">
        <v>136</v>
      </c>
      <c r="N25" s="392"/>
      <c r="O25" s="322">
        <v>2</v>
      </c>
      <c r="P25" s="318" t="s">
        <v>351</v>
      </c>
      <c r="Q25" s="322">
        <v>2026</v>
      </c>
      <c r="R25" s="322" t="s">
        <v>346</v>
      </c>
      <c r="S25" s="32">
        <f>T25+U25+V25+W25+X25</f>
        <v>280</v>
      </c>
      <c r="T25" s="112"/>
      <c r="U25" s="112"/>
      <c r="V25" s="32">
        <v>280</v>
      </c>
      <c r="W25" s="112"/>
      <c r="X25" s="112"/>
      <c r="Y25" s="322" t="s">
        <v>352</v>
      </c>
      <c r="Z25" s="322" t="s">
        <v>136</v>
      </c>
    </row>
    <row r="26" spans="1:26" ht="64.5" hidden="1" customHeight="1">
      <c r="A26" s="392"/>
      <c r="B26" s="44"/>
      <c r="C26" s="40" t="s">
        <v>707</v>
      </c>
      <c r="D26" s="43"/>
      <c r="E26" s="20"/>
      <c r="F26" s="39"/>
      <c r="G26" s="112"/>
      <c r="H26" s="112"/>
      <c r="I26" s="130"/>
      <c r="J26" s="112"/>
      <c r="K26" s="112"/>
      <c r="L26" s="29"/>
      <c r="M26" s="43"/>
      <c r="N26" s="392"/>
      <c r="O26" s="328"/>
      <c r="P26" s="40" t="s">
        <v>707</v>
      </c>
      <c r="Q26" s="322"/>
      <c r="R26" s="20"/>
      <c r="S26" s="39"/>
      <c r="T26" s="112"/>
      <c r="U26" s="112"/>
      <c r="V26" s="130"/>
      <c r="W26" s="112"/>
      <c r="X26" s="112"/>
      <c r="Y26" s="318"/>
      <c r="Z26" s="322"/>
    </row>
    <row r="27" spans="1:26" ht="97.5" hidden="1" customHeight="1">
      <c r="A27" s="392"/>
      <c r="B27" s="3"/>
      <c r="C27" s="14" t="s">
        <v>356</v>
      </c>
      <c r="D27" s="3"/>
      <c r="E27" s="3"/>
      <c r="F27" s="3"/>
      <c r="G27" s="3"/>
      <c r="H27" s="3"/>
      <c r="I27" s="100"/>
      <c r="J27" s="3"/>
      <c r="K27" s="3"/>
      <c r="L27" s="3"/>
      <c r="M27" s="3"/>
      <c r="N27" s="392"/>
      <c r="O27" s="3"/>
      <c r="P27" s="14" t="s">
        <v>356</v>
      </c>
      <c r="Q27" s="3"/>
      <c r="R27" s="3"/>
      <c r="S27" s="3"/>
      <c r="T27" s="3"/>
      <c r="U27" s="3"/>
      <c r="V27" s="100"/>
      <c r="W27" s="3"/>
      <c r="X27" s="3"/>
      <c r="Y27" s="3"/>
      <c r="Z27" s="3"/>
    </row>
    <row r="28" spans="1:26" ht="15.75" hidden="1" customHeight="1">
      <c r="A28" s="392"/>
      <c r="B28" s="41"/>
      <c r="C28" s="40" t="s">
        <v>357</v>
      </c>
      <c r="D28" s="43"/>
      <c r="E28" s="43"/>
      <c r="F28" s="39"/>
      <c r="G28" s="39"/>
      <c r="H28" s="39"/>
      <c r="I28" s="130"/>
      <c r="J28" s="112"/>
      <c r="K28" s="112"/>
      <c r="L28" s="43"/>
      <c r="M28" s="43"/>
      <c r="N28" s="392"/>
      <c r="O28" s="41"/>
      <c r="P28" s="40" t="s">
        <v>357</v>
      </c>
      <c r="Q28" s="322"/>
      <c r="R28" s="322"/>
      <c r="S28" s="39"/>
      <c r="T28" s="39"/>
      <c r="U28" s="39"/>
      <c r="V28" s="130"/>
      <c r="W28" s="112"/>
      <c r="X28" s="112"/>
      <c r="Y28" s="322"/>
      <c r="Z28" s="322"/>
    </row>
    <row r="29" spans="1:26" ht="115.5" hidden="1" customHeight="1">
      <c r="A29" s="392"/>
      <c r="B29" s="43">
        <v>1</v>
      </c>
      <c r="C29" s="29" t="s">
        <v>723</v>
      </c>
      <c r="D29" s="43">
        <v>2026</v>
      </c>
      <c r="E29" s="43" t="s">
        <v>346</v>
      </c>
      <c r="F29" s="32">
        <f>G29+H29+I29+J29+K29</f>
        <v>1900</v>
      </c>
      <c r="G29" s="112"/>
      <c r="H29" s="112"/>
      <c r="I29" s="112">
        <v>1900</v>
      </c>
      <c r="J29" s="112"/>
      <c r="K29" s="112"/>
      <c r="L29" s="43" t="s">
        <v>358</v>
      </c>
      <c r="M29" s="43" t="s">
        <v>142</v>
      </c>
      <c r="N29" s="392"/>
      <c r="O29" s="322">
        <v>1</v>
      </c>
      <c r="P29" s="318" t="s">
        <v>723</v>
      </c>
      <c r="Q29" s="322">
        <v>2026</v>
      </c>
      <c r="R29" s="322" t="s">
        <v>346</v>
      </c>
      <c r="S29" s="32">
        <f>T29+U29+V29+W29+X29</f>
        <v>1900</v>
      </c>
      <c r="T29" s="112"/>
      <c r="U29" s="112"/>
      <c r="V29" s="112">
        <v>1900</v>
      </c>
      <c r="W29" s="112"/>
      <c r="X29" s="112"/>
      <c r="Y29" s="322" t="s">
        <v>358</v>
      </c>
      <c r="Z29" s="322" t="s">
        <v>142</v>
      </c>
    </row>
    <row r="30" spans="1:26" ht="15.75" hidden="1" customHeight="1">
      <c r="A30" s="392"/>
      <c r="B30" s="44"/>
      <c r="C30" s="40" t="s">
        <v>354</v>
      </c>
      <c r="D30" s="43"/>
      <c r="E30" s="43"/>
      <c r="F30" s="39"/>
      <c r="G30" s="39"/>
      <c r="H30" s="39"/>
      <c r="I30" s="130"/>
      <c r="J30" s="112"/>
      <c r="K30" s="112"/>
      <c r="L30" s="43"/>
      <c r="M30" s="43"/>
      <c r="N30" s="392"/>
      <c r="O30" s="328"/>
      <c r="P30" s="40" t="s">
        <v>354</v>
      </c>
      <c r="Q30" s="322"/>
      <c r="R30" s="322"/>
      <c r="S30" s="39"/>
      <c r="T30" s="39"/>
      <c r="U30" s="39"/>
      <c r="V30" s="130"/>
      <c r="W30" s="112"/>
      <c r="X30" s="112"/>
      <c r="Y30" s="322"/>
      <c r="Z30" s="322"/>
    </row>
    <row r="31" spans="1:26" ht="54.75" hidden="1" customHeight="1">
      <c r="A31" s="392"/>
      <c r="B31" s="43">
        <v>1</v>
      </c>
      <c r="C31" s="29" t="s">
        <v>359</v>
      </c>
      <c r="D31" s="43">
        <v>2026</v>
      </c>
      <c r="E31" s="43" t="s">
        <v>346</v>
      </c>
      <c r="F31" s="32">
        <f>G31+H31+I31+J31+K31</f>
        <v>2800</v>
      </c>
      <c r="G31" s="32"/>
      <c r="H31" s="32"/>
      <c r="I31" s="32">
        <v>2800</v>
      </c>
      <c r="J31" s="112"/>
      <c r="K31" s="112"/>
      <c r="L31" s="43" t="s">
        <v>358</v>
      </c>
      <c r="M31" s="43" t="s">
        <v>142</v>
      </c>
      <c r="N31" s="392"/>
      <c r="O31" s="322">
        <v>1</v>
      </c>
      <c r="P31" s="318" t="s">
        <v>359</v>
      </c>
      <c r="Q31" s="322">
        <v>2026</v>
      </c>
      <c r="R31" s="322" t="s">
        <v>346</v>
      </c>
      <c r="S31" s="32">
        <f>T31+U31+V31+W31+X31</f>
        <v>2800</v>
      </c>
      <c r="T31" s="32"/>
      <c r="U31" s="32"/>
      <c r="V31" s="32">
        <v>2800</v>
      </c>
      <c r="W31" s="112"/>
      <c r="X31" s="112"/>
      <c r="Y31" s="322" t="s">
        <v>358</v>
      </c>
      <c r="Z31" s="322" t="s">
        <v>142</v>
      </c>
    </row>
    <row r="32" spans="1:26" ht="33" hidden="1" customHeight="1">
      <c r="A32" s="392"/>
      <c r="B32" s="44"/>
      <c r="C32" s="40" t="s">
        <v>714</v>
      </c>
      <c r="D32" s="43"/>
      <c r="E32" s="43"/>
      <c r="F32" s="39"/>
      <c r="G32" s="39"/>
      <c r="H32" s="39"/>
      <c r="I32" s="130"/>
      <c r="J32" s="112"/>
      <c r="K32" s="112"/>
      <c r="L32" s="43"/>
      <c r="M32" s="43"/>
      <c r="N32" s="392"/>
      <c r="O32" s="328"/>
      <c r="P32" s="40" t="s">
        <v>714</v>
      </c>
      <c r="Q32" s="322"/>
      <c r="R32" s="322"/>
      <c r="S32" s="39"/>
      <c r="T32" s="39"/>
      <c r="U32" s="39"/>
      <c r="V32" s="130"/>
      <c r="W32" s="112"/>
      <c r="X32" s="112"/>
      <c r="Y32" s="322"/>
      <c r="Z32" s="322"/>
    </row>
    <row r="33" spans="1:26" ht="54.75" hidden="1" customHeight="1">
      <c r="A33" s="392"/>
      <c r="B33" s="43">
        <v>1</v>
      </c>
      <c r="C33" s="29" t="s">
        <v>683</v>
      </c>
      <c r="D33" s="43">
        <v>2026</v>
      </c>
      <c r="E33" s="43" t="s">
        <v>346</v>
      </c>
      <c r="F33" s="32">
        <f>G33+H33+I33+J33+K33</f>
        <v>800</v>
      </c>
      <c r="G33" s="32"/>
      <c r="H33" s="32"/>
      <c r="I33" s="32">
        <v>800</v>
      </c>
      <c r="J33" s="32"/>
      <c r="K33" s="32"/>
      <c r="L33" s="43" t="s">
        <v>358</v>
      </c>
      <c r="M33" s="42" t="s">
        <v>142</v>
      </c>
      <c r="N33" s="392"/>
      <c r="O33" s="322">
        <v>1</v>
      </c>
      <c r="P33" s="318" t="s">
        <v>683</v>
      </c>
      <c r="Q33" s="322">
        <v>2026</v>
      </c>
      <c r="R33" s="322" t="s">
        <v>346</v>
      </c>
      <c r="S33" s="32">
        <f>T33+U33+V33+W33+X33</f>
        <v>800</v>
      </c>
      <c r="T33" s="32"/>
      <c r="U33" s="32"/>
      <c r="V33" s="32">
        <v>800</v>
      </c>
      <c r="W33" s="32"/>
      <c r="X33" s="32"/>
      <c r="Y33" s="322" t="s">
        <v>358</v>
      </c>
      <c r="Z33" s="42" t="s">
        <v>142</v>
      </c>
    </row>
    <row r="34" spans="1:26" ht="33.75" hidden="1" customHeight="1">
      <c r="A34" s="392"/>
      <c r="B34" s="44"/>
      <c r="C34" s="40" t="s">
        <v>360</v>
      </c>
      <c r="D34" s="43"/>
      <c r="E34" s="29"/>
      <c r="F34" s="32"/>
      <c r="G34" s="13"/>
      <c r="H34" s="13"/>
      <c r="I34" s="129"/>
      <c r="J34" s="13"/>
      <c r="K34" s="32"/>
      <c r="L34" s="112"/>
      <c r="M34" s="112"/>
      <c r="N34" s="392"/>
      <c r="O34" s="328"/>
      <c r="P34" s="40" t="s">
        <v>360</v>
      </c>
      <c r="Q34" s="322"/>
      <c r="R34" s="318"/>
      <c r="S34" s="32"/>
      <c r="T34" s="13"/>
      <c r="U34" s="13"/>
      <c r="V34" s="129"/>
      <c r="W34" s="13"/>
      <c r="X34" s="32"/>
      <c r="Y34" s="112"/>
      <c r="Z34" s="112"/>
    </row>
    <row r="35" spans="1:26" ht="51" hidden="1" customHeight="1">
      <c r="A35" s="392"/>
      <c r="B35" s="43">
        <v>1</v>
      </c>
      <c r="C35" s="29" t="s">
        <v>373</v>
      </c>
      <c r="D35" s="43">
        <v>2026</v>
      </c>
      <c r="E35" s="43" t="s">
        <v>346</v>
      </c>
      <c r="F35" s="32">
        <f>G35+H35+I35+J35+K35</f>
        <v>3350</v>
      </c>
      <c r="G35" s="32"/>
      <c r="H35" s="32"/>
      <c r="I35" s="32">
        <v>3100</v>
      </c>
      <c r="J35" s="32">
        <v>250</v>
      </c>
      <c r="K35" s="32"/>
      <c r="L35" s="43" t="s">
        <v>358</v>
      </c>
      <c r="M35" s="42" t="s">
        <v>372</v>
      </c>
      <c r="N35" s="392"/>
      <c r="O35" s="322">
        <v>1</v>
      </c>
      <c r="P35" s="318" t="s">
        <v>373</v>
      </c>
      <c r="Q35" s="322">
        <v>2026</v>
      </c>
      <c r="R35" s="322" t="s">
        <v>346</v>
      </c>
      <c r="S35" s="32">
        <f>T35+U35+V35+W35+X35</f>
        <v>3350</v>
      </c>
      <c r="T35" s="32"/>
      <c r="U35" s="32"/>
      <c r="V35" s="32">
        <v>3100</v>
      </c>
      <c r="W35" s="32">
        <v>250</v>
      </c>
      <c r="X35" s="32"/>
      <c r="Y35" s="322" t="s">
        <v>358</v>
      </c>
      <c r="Z35" s="42" t="s">
        <v>372</v>
      </c>
    </row>
    <row r="36" spans="1:26" ht="78.75" hidden="1" customHeight="1">
      <c r="A36" s="392"/>
      <c r="B36" s="43">
        <v>2</v>
      </c>
      <c r="C36" s="29" t="s">
        <v>361</v>
      </c>
      <c r="D36" s="43">
        <v>2026</v>
      </c>
      <c r="E36" s="20" t="s">
        <v>353</v>
      </c>
      <c r="F36" s="32">
        <f>G36+H36+I36+J36+K36</f>
        <v>250</v>
      </c>
      <c r="G36" s="32"/>
      <c r="H36" s="32"/>
      <c r="I36" s="32">
        <v>250</v>
      </c>
      <c r="J36" s="32"/>
      <c r="K36" s="32"/>
      <c r="L36" s="43" t="s">
        <v>371</v>
      </c>
      <c r="M36" s="42" t="s">
        <v>144</v>
      </c>
      <c r="N36" s="392"/>
      <c r="O36" s="322">
        <v>2</v>
      </c>
      <c r="P36" s="318" t="s">
        <v>361</v>
      </c>
      <c r="Q36" s="322">
        <v>2026</v>
      </c>
      <c r="R36" s="20" t="s">
        <v>353</v>
      </c>
      <c r="S36" s="32">
        <f>T36+U36+V36+W36+X36</f>
        <v>250</v>
      </c>
      <c r="T36" s="32"/>
      <c r="U36" s="32"/>
      <c r="V36" s="32">
        <v>250</v>
      </c>
      <c r="W36" s="32"/>
      <c r="X36" s="32"/>
      <c r="Y36" s="322" t="s">
        <v>371</v>
      </c>
      <c r="Z36" s="42" t="s">
        <v>144</v>
      </c>
    </row>
    <row r="37" spans="1:26" ht="64.5" hidden="1" customHeight="1">
      <c r="A37" s="392"/>
      <c r="B37" s="44"/>
      <c r="C37" s="40" t="s">
        <v>363</v>
      </c>
      <c r="D37" s="43"/>
      <c r="E37" s="20"/>
      <c r="F37" s="32"/>
      <c r="G37" s="30"/>
      <c r="H37" s="39"/>
      <c r="I37" s="130"/>
      <c r="J37" s="112"/>
      <c r="K37" s="112"/>
      <c r="L37" s="43"/>
      <c r="M37" s="42"/>
      <c r="N37" s="392"/>
      <c r="O37" s="328"/>
      <c r="P37" s="40" t="s">
        <v>363</v>
      </c>
      <c r="Q37" s="322"/>
      <c r="R37" s="20"/>
      <c r="S37" s="32"/>
      <c r="T37" s="30"/>
      <c r="U37" s="39"/>
      <c r="V37" s="130"/>
      <c r="W37" s="112"/>
      <c r="X37" s="112"/>
      <c r="Y37" s="322"/>
      <c r="Z37" s="42"/>
    </row>
    <row r="38" spans="1:26" ht="62.25" hidden="1" customHeight="1">
      <c r="A38" s="392"/>
      <c r="B38" s="43">
        <v>1</v>
      </c>
      <c r="C38" s="29" t="s">
        <v>364</v>
      </c>
      <c r="D38" s="43">
        <v>2026</v>
      </c>
      <c r="E38" s="43" t="s">
        <v>346</v>
      </c>
      <c r="F38" s="32">
        <f>G38+H38+I38+J38+K38</f>
        <v>1300</v>
      </c>
      <c r="G38" s="20"/>
      <c r="H38" s="112"/>
      <c r="I38" s="32">
        <v>1300</v>
      </c>
      <c r="J38" s="112"/>
      <c r="K38" s="112"/>
      <c r="L38" s="43" t="s">
        <v>358</v>
      </c>
      <c r="M38" s="42" t="s">
        <v>372</v>
      </c>
      <c r="N38" s="392"/>
      <c r="O38" s="322">
        <v>1</v>
      </c>
      <c r="P38" s="318" t="s">
        <v>364</v>
      </c>
      <c r="Q38" s="322">
        <v>2026</v>
      </c>
      <c r="R38" s="322" t="s">
        <v>346</v>
      </c>
      <c r="S38" s="32">
        <f>T38+U38+V38+W38+X38</f>
        <v>1300</v>
      </c>
      <c r="T38" s="20"/>
      <c r="U38" s="112"/>
      <c r="V38" s="32">
        <v>1300</v>
      </c>
      <c r="W38" s="112"/>
      <c r="X38" s="112"/>
      <c r="Y38" s="322" t="s">
        <v>358</v>
      </c>
      <c r="Z38" s="42" t="s">
        <v>372</v>
      </c>
    </row>
    <row r="39" spans="1:26" ht="178.5" hidden="1" customHeight="1">
      <c r="A39" s="392"/>
      <c r="B39" s="43">
        <v>2</v>
      </c>
      <c r="C39" s="29" t="s">
        <v>365</v>
      </c>
      <c r="D39" s="43">
        <v>2026</v>
      </c>
      <c r="E39" s="43" t="s">
        <v>355</v>
      </c>
      <c r="F39" s="32">
        <f>G39+H39+I39+J39+K39</f>
        <v>75</v>
      </c>
      <c r="G39" s="20"/>
      <c r="H39" s="112"/>
      <c r="I39" s="32">
        <v>75</v>
      </c>
      <c r="J39" s="112"/>
      <c r="K39" s="112"/>
      <c r="L39" s="43" t="s">
        <v>366</v>
      </c>
      <c r="M39" s="42" t="s">
        <v>536</v>
      </c>
      <c r="N39" s="392"/>
      <c r="O39" s="322">
        <v>2</v>
      </c>
      <c r="P39" s="318" t="s">
        <v>365</v>
      </c>
      <c r="Q39" s="322">
        <v>2026</v>
      </c>
      <c r="R39" s="322" t="s">
        <v>355</v>
      </c>
      <c r="S39" s="32">
        <f>T39+U39+V39+W39+X39</f>
        <v>75</v>
      </c>
      <c r="T39" s="20"/>
      <c r="U39" s="112"/>
      <c r="V39" s="32">
        <v>75</v>
      </c>
      <c r="W39" s="112"/>
      <c r="X39" s="112"/>
      <c r="Y39" s="322" t="s">
        <v>366</v>
      </c>
      <c r="Z39" s="42" t="s">
        <v>536</v>
      </c>
    </row>
    <row r="40" spans="1:26" ht="15" hidden="1" customHeight="1">
      <c r="A40" s="3"/>
      <c r="B40" s="3"/>
      <c r="C40" s="44" t="s">
        <v>647</v>
      </c>
      <c r="D40" s="44"/>
      <c r="E40" s="44"/>
      <c r="F40" s="13">
        <f>G40+H40+I40+J40+K40</f>
        <v>11097</v>
      </c>
      <c r="G40" s="13">
        <f>SUM(G21:G39)</f>
        <v>0</v>
      </c>
      <c r="H40" s="13">
        <f t="shared" ref="H40:K40" si="4">SUM(H21:H39)</f>
        <v>0</v>
      </c>
      <c r="I40" s="13">
        <f t="shared" si="4"/>
        <v>10847</v>
      </c>
      <c r="J40" s="13">
        <f t="shared" si="4"/>
        <v>250</v>
      </c>
      <c r="K40" s="13">
        <f t="shared" si="4"/>
        <v>0</v>
      </c>
      <c r="L40" s="44"/>
      <c r="M40" s="44"/>
      <c r="N40" s="3"/>
      <c r="O40" s="3"/>
      <c r="P40" s="328" t="s">
        <v>647</v>
      </c>
      <c r="Q40" s="328"/>
      <c r="R40" s="328"/>
      <c r="S40" s="13">
        <f>T40+U40+V40+W40+X40</f>
        <v>11097</v>
      </c>
      <c r="T40" s="13">
        <f>SUM(T21:T39)</f>
        <v>0</v>
      </c>
      <c r="U40" s="13">
        <f t="shared" ref="U40:X40" si="5">SUM(U21:U39)</f>
        <v>0</v>
      </c>
      <c r="V40" s="13">
        <f t="shared" si="5"/>
        <v>10847</v>
      </c>
      <c r="W40" s="13">
        <f t="shared" si="5"/>
        <v>250</v>
      </c>
      <c r="X40" s="13">
        <f t="shared" si="5"/>
        <v>0</v>
      </c>
      <c r="Y40" s="328"/>
      <c r="Z40" s="328"/>
    </row>
    <row r="41" spans="1:26" ht="15" hidden="1" customHeight="1">
      <c r="A41" s="391" t="s">
        <v>820</v>
      </c>
      <c r="B41" s="391"/>
      <c r="C41" s="391"/>
      <c r="D41" s="391"/>
      <c r="E41" s="391"/>
      <c r="F41" s="391"/>
      <c r="G41" s="391"/>
      <c r="H41" s="391"/>
      <c r="I41" s="391"/>
      <c r="J41" s="391"/>
      <c r="K41" s="391"/>
      <c r="L41" s="391"/>
      <c r="M41" s="391"/>
      <c r="N41" s="391" t="s">
        <v>820</v>
      </c>
      <c r="O41" s="391"/>
      <c r="P41" s="391"/>
      <c r="Q41" s="391"/>
      <c r="R41" s="391"/>
      <c r="S41" s="391"/>
      <c r="T41" s="391"/>
      <c r="U41" s="391"/>
      <c r="V41" s="391"/>
      <c r="W41" s="391"/>
      <c r="X41" s="391"/>
      <c r="Y41" s="391"/>
      <c r="Z41" s="391"/>
    </row>
    <row r="42" spans="1:26" ht="34.5" hidden="1" customHeight="1">
      <c r="A42" s="392" t="s">
        <v>568</v>
      </c>
      <c r="B42" s="57"/>
      <c r="C42" s="58" t="s">
        <v>567</v>
      </c>
      <c r="D42" s="59"/>
      <c r="E42" s="59"/>
      <c r="F42" s="59"/>
      <c r="G42" s="59"/>
      <c r="H42" s="59"/>
      <c r="I42" s="59"/>
      <c r="J42" s="59"/>
      <c r="K42" s="59"/>
      <c r="L42" s="59"/>
      <c r="M42" s="59"/>
      <c r="N42" s="392" t="s">
        <v>568</v>
      </c>
      <c r="O42" s="57"/>
      <c r="P42" s="58" t="s">
        <v>567</v>
      </c>
      <c r="Q42" s="59"/>
      <c r="R42" s="59"/>
      <c r="S42" s="59"/>
      <c r="T42" s="59"/>
      <c r="U42" s="59"/>
      <c r="V42" s="59"/>
      <c r="W42" s="59"/>
      <c r="X42" s="59"/>
      <c r="Y42" s="59"/>
      <c r="Z42" s="59"/>
    </row>
    <row r="43" spans="1:26" ht="63.75" hidden="1" customHeight="1">
      <c r="A43" s="392"/>
      <c r="B43" s="27" t="s">
        <v>18</v>
      </c>
      <c r="C43" s="29" t="s">
        <v>735</v>
      </c>
      <c r="D43" s="43">
        <v>2026</v>
      </c>
      <c r="E43" s="43" t="s">
        <v>569</v>
      </c>
      <c r="F43" s="146">
        <f t="shared" ref="F43:F48" si="6">G43+H43+I43+J43+K43</f>
        <v>55</v>
      </c>
      <c r="G43" s="146"/>
      <c r="H43" s="146"/>
      <c r="I43" s="146">
        <v>55</v>
      </c>
      <c r="J43" s="146"/>
      <c r="K43" s="146"/>
      <c r="L43" s="43" t="s">
        <v>570</v>
      </c>
      <c r="M43" s="43" t="s">
        <v>25</v>
      </c>
      <c r="N43" s="392"/>
      <c r="O43" s="27" t="s">
        <v>18</v>
      </c>
      <c r="P43" s="318" t="s">
        <v>735</v>
      </c>
      <c r="Q43" s="322">
        <v>2026</v>
      </c>
      <c r="R43" s="322" t="s">
        <v>569</v>
      </c>
      <c r="S43" s="327">
        <f t="shared" ref="S43:S48" si="7">T43+U43+V43+W43+X43</f>
        <v>55</v>
      </c>
      <c r="T43" s="327"/>
      <c r="U43" s="327"/>
      <c r="V43" s="327">
        <v>55</v>
      </c>
      <c r="W43" s="327"/>
      <c r="X43" s="327"/>
      <c r="Y43" s="322" t="s">
        <v>570</v>
      </c>
      <c r="Z43" s="322" t="s">
        <v>25</v>
      </c>
    </row>
    <row r="44" spans="1:26" ht="142.5" hidden="1" customHeight="1">
      <c r="A44" s="392"/>
      <c r="B44" s="27" t="s">
        <v>205</v>
      </c>
      <c r="C44" s="29" t="s">
        <v>571</v>
      </c>
      <c r="D44" s="43">
        <v>2026</v>
      </c>
      <c r="E44" s="43" t="s">
        <v>569</v>
      </c>
      <c r="F44" s="146">
        <f t="shared" si="6"/>
        <v>250</v>
      </c>
      <c r="G44" s="146"/>
      <c r="H44" s="146"/>
      <c r="I44" s="146">
        <v>250</v>
      </c>
      <c r="J44" s="146"/>
      <c r="K44" s="146"/>
      <c r="L44" s="43" t="s">
        <v>570</v>
      </c>
      <c r="M44" s="43" t="s">
        <v>206</v>
      </c>
      <c r="N44" s="392"/>
      <c r="O44" s="27" t="s">
        <v>205</v>
      </c>
      <c r="P44" s="318" t="s">
        <v>571</v>
      </c>
      <c r="Q44" s="322">
        <v>2026</v>
      </c>
      <c r="R44" s="322" t="s">
        <v>569</v>
      </c>
      <c r="S44" s="327">
        <f t="shared" si="7"/>
        <v>250</v>
      </c>
      <c r="T44" s="327"/>
      <c r="U44" s="327"/>
      <c r="V44" s="327">
        <v>250</v>
      </c>
      <c r="W44" s="327"/>
      <c r="X44" s="327"/>
      <c r="Y44" s="322" t="s">
        <v>570</v>
      </c>
      <c r="Z44" s="322" t="s">
        <v>206</v>
      </c>
    </row>
    <row r="45" spans="1:26" ht="29.25" hidden="1" customHeight="1">
      <c r="A45" s="392"/>
      <c r="B45" s="27" t="s">
        <v>556</v>
      </c>
      <c r="C45" s="29" t="s">
        <v>572</v>
      </c>
      <c r="D45" s="43">
        <v>2026</v>
      </c>
      <c r="E45" s="43" t="s">
        <v>573</v>
      </c>
      <c r="F45" s="146">
        <f t="shared" si="6"/>
        <v>150</v>
      </c>
      <c r="G45" s="146"/>
      <c r="H45" s="146"/>
      <c r="I45" s="146">
        <v>150</v>
      </c>
      <c r="J45" s="146"/>
      <c r="K45" s="146"/>
      <c r="L45" s="43" t="s">
        <v>186</v>
      </c>
      <c r="M45" s="43" t="s">
        <v>206</v>
      </c>
      <c r="N45" s="392"/>
      <c r="O45" s="27" t="s">
        <v>556</v>
      </c>
      <c r="P45" s="318" t="s">
        <v>572</v>
      </c>
      <c r="Q45" s="322">
        <v>2026</v>
      </c>
      <c r="R45" s="322" t="s">
        <v>573</v>
      </c>
      <c r="S45" s="327">
        <f t="shared" si="7"/>
        <v>150</v>
      </c>
      <c r="T45" s="327"/>
      <c r="U45" s="327"/>
      <c r="V45" s="327">
        <v>150</v>
      </c>
      <c r="W45" s="327"/>
      <c r="X45" s="327"/>
      <c r="Y45" s="322" t="s">
        <v>186</v>
      </c>
      <c r="Z45" s="322" t="s">
        <v>206</v>
      </c>
    </row>
    <row r="46" spans="1:26" ht="129" hidden="1" customHeight="1">
      <c r="A46" s="392"/>
      <c r="B46" s="27" t="s">
        <v>470</v>
      </c>
      <c r="C46" s="29" t="s">
        <v>574</v>
      </c>
      <c r="D46" s="43">
        <v>2026</v>
      </c>
      <c r="E46" s="43" t="s">
        <v>573</v>
      </c>
      <c r="F46" s="146">
        <f t="shared" si="6"/>
        <v>600</v>
      </c>
      <c r="G46" s="146"/>
      <c r="H46" s="146"/>
      <c r="I46" s="146">
        <v>600</v>
      </c>
      <c r="J46" s="146"/>
      <c r="K46" s="146"/>
      <c r="L46" s="43" t="s">
        <v>186</v>
      </c>
      <c r="M46" s="43" t="s">
        <v>809</v>
      </c>
      <c r="N46" s="392"/>
      <c r="O46" s="27" t="s">
        <v>470</v>
      </c>
      <c r="P46" s="318" t="s">
        <v>574</v>
      </c>
      <c r="Q46" s="322">
        <v>2026</v>
      </c>
      <c r="R46" s="322" t="s">
        <v>573</v>
      </c>
      <c r="S46" s="327">
        <f t="shared" si="7"/>
        <v>600</v>
      </c>
      <c r="T46" s="327"/>
      <c r="U46" s="327"/>
      <c r="V46" s="327">
        <v>600</v>
      </c>
      <c r="W46" s="327"/>
      <c r="X46" s="327"/>
      <c r="Y46" s="322" t="s">
        <v>186</v>
      </c>
      <c r="Z46" s="322" t="s">
        <v>809</v>
      </c>
    </row>
    <row r="47" spans="1:26" ht="101.25" hidden="1" customHeight="1">
      <c r="A47" s="392"/>
      <c r="B47" s="27" t="s">
        <v>471</v>
      </c>
      <c r="C47" s="29" t="s">
        <v>575</v>
      </c>
      <c r="D47" s="43">
        <v>2026</v>
      </c>
      <c r="E47" s="43" t="s">
        <v>573</v>
      </c>
      <c r="F47" s="146">
        <f t="shared" si="6"/>
        <v>50</v>
      </c>
      <c r="G47" s="146"/>
      <c r="H47" s="146"/>
      <c r="I47" s="146">
        <v>50</v>
      </c>
      <c r="J47" s="146"/>
      <c r="K47" s="146"/>
      <c r="L47" s="43" t="s">
        <v>186</v>
      </c>
      <c r="M47" s="43" t="s">
        <v>480</v>
      </c>
      <c r="N47" s="392"/>
      <c r="O47" s="27" t="s">
        <v>471</v>
      </c>
      <c r="P47" s="318" t="s">
        <v>575</v>
      </c>
      <c r="Q47" s="322">
        <v>2026</v>
      </c>
      <c r="R47" s="322" t="s">
        <v>573</v>
      </c>
      <c r="S47" s="327">
        <f t="shared" si="7"/>
        <v>50</v>
      </c>
      <c r="T47" s="327"/>
      <c r="U47" s="327"/>
      <c r="V47" s="327">
        <v>50</v>
      </c>
      <c r="W47" s="327"/>
      <c r="X47" s="327"/>
      <c r="Y47" s="322" t="s">
        <v>186</v>
      </c>
      <c r="Z47" s="322" t="s">
        <v>480</v>
      </c>
    </row>
    <row r="48" spans="1:26" ht="126" hidden="1" customHeight="1">
      <c r="A48" s="392"/>
      <c r="B48" s="27" t="s">
        <v>472</v>
      </c>
      <c r="C48" s="29" t="s">
        <v>576</v>
      </c>
      <c r="D48" s="43">
        <v>2026</v>
      </c>
      <c r="E48" s="43" t="s">
        <v>573</v>
      </c>
      <c r="F48" s="146">
        <f t="shared" si="6"/>
        <v>100</v>
      </c>
      <c r="G48" s="146"/>
      <c r="H48" s="146"/>
      <c r="I48" s="146">
        <v>100</v>
      </c>
      <c r="J48" s="146"/>
      <c r="K48" s="146"/>
      <c r="L48" s="43" t="s">
        <v>577</v>
      </c>
      <c r="M48" s="43" t="s">
        <v>578</v>
      </c>
      <c r="N48" s="392"/>
      <c r="O48" s="27" t="s">
        <v>472</v>
      </c>
      <c r="P48" s="318" t="s">
        <v>576</v>
      </c>
      <c r="Q48" s="322">
        <v>2026</v>
      </c>
      <c r="R48" s="322" t="s">
        <v>573</v>
      </c>
      <c r="S48" s="327">
        <f t="shared" si="7"/>
        <v>100</v>
      </c>
      <c r="T48" s="327"/>
      <c r="U48" s="327"/>
      <c r="V48" s="327">
        <v>100</v>
      </c>
      <c r="W48" s="327"/>
      <c r="X48" s="327"/>
      <c r="Y48" s="322" t="s">
        <v>577</v>
      </c>
      <c r="Z48" s="322" t="s">
        <v>578</v>
      </c>
    </row>
    <row r="49" spans="1:26" ht="35.25" hidden="1" customHeight="1">
      <c r="A49" s="392"/>
      <c r="B49" s="43"/>
      <c r="C49" s="40" t="s">
        <v>579</v>
      </c>
      <c r="D49" s="43"/>
      <c r="E49" s="43"/>
      <c r="F49" s="146"/>
      <c r="G49" s="146"/>
      <c r="H49" s="146"/>
      <c r="I49" s="146"/>
      <c r="J49" s="146"/>
      <c r="K49" s="146"/>
      <c r="L49" s="43"/>
      <c r="M49" s="43"/>
      <c r="N49" s="392"/>
      <c r="O49" s="322"/>
      <c r="P49" s="40" t="s">
        <v>579</v>
      </c>
      <c r="Q49" s="322"/>
      <c r="R49" s="322"/>
      <c r="S49" s="327"/>
      <c r="T49" s="327"/>
      <c r="U49" s="327"/>
      <c r="V49" s="327"/>
      <c r="W49" s="327"/>
      <c r="X49" s="327"/>
      <c r="Y49" s="322"/>
      <c r="Z49" s="322"/>
    </row>
    <row r="50" spans="1:26" ht="98.25" hidden="1" customHeight="1">
      <c r="A50" s="392"/>
      <c r="B50" s="27" t="s">
        <v>18</v>
      </c>
      <c r="C50" s="144" t="s">
        <v>580</v>
      </c>
      <c r="D50" s="85">
        <v>2026</v>
      </c>
      <c r="E50" s="85" t="s">
        <v>569</v>
      </c>
      <c r="F50" s="132">
        <f t="shared" ref="F50:F56" si="8">G50+H50+I50+J50+K50</f>
        <v>30</v>
      </c>
      <c r="G50" s="132"/>
      <c r="H50" s="132"/>
      <c r="I50" s="132">
        <v>30</v>
      </c>
      <c r="J50" s="132"/>
      <c r="K50" s="132"/>
      <c r="L50" s="85" t="s">
        <v>186</v>
      </c>
      <c r="M50" s="85" t="s">
        <v>142</v>
      </c>
      <c r="N50" s="392"/>
      <c r="O50" s="27" t="s">
        <v>18</v>
      </c>
      <c r="P50" s="320" t="s">
        <v>580</v>
      </c>
      <c r="Q50" s="329">
        <v>2026</v>
      </c>
      <c r="R50" s="329" t="s">
        <v>569</v>
      </c>
      <c r="S50" s="132">
        <f t="shared" ref="S50:S56" si="9">T50+U50+V50+W50+X50</f>
        <v>30</v>
      </c>
      <c r="T50" s="132"/>
      <c r="U50" s="132"/>
      <c r="V50" s="132">
        <v>30</v>
      </c>
      <c r="W50" s="132"/>
      <c r="X50" s="132"/>
      <c r="Y50" s="329" t="s">
        <v>186</v>
      </c>
      <c r="Z50" s="329" t="s">
        <v>142</v>
      </c>
    </row>
    <row r="51" spans="1:26" ht="87.75" hidden="1" customHeight="1">
      <c r="A51" s="392"/>
      <c r="B51" s="78" t="s">
        <v>205</v>
      </c>
      <c r="C51" s="135" t="s">
        <v>810</v>
      </c>
      <c r="D51" s="136">
        <v>2026</v>
      </c>
      <c r="E51" s="136" t="s">
        <v>573</v>
      </c>
      <c r="F51" s="132">
        <f t="shared" si="8"/>
        <v>105</v>
      </c>
      <c r="G51" s="136"/>
      <c r="H51" s="136"/>
      <c r="I51" s="137">
        <v>105</v>
      </c>
      <c r="J51" s="136"/>
      <c r="K51" s="136"/>
      <c r="L51" s="136" t="s">
        <v>186</v>
      </c>
      <c r="M51" s="136" t="s">
        <v>800</v>
      </c>
      <c r="N51" s="392"/>
      <c r="O51" s="78" t="s">
        <v>205</v>
      </c>
      <c r="P51" s="135" t="s">
        <v>810</v>
      </c>
      <c r="Q51" s="136">
        <v>2026</v>
      </c>
      <c r="R51" s="136" t="s">
        <v>573</v>
      </c>
      <c r="S51" s="132">
        <f t="shared" si="9"/>
        <v>105</v>
      </c>
      <c r="T51" s="136"/>
      <c r="U51" s="136"/>
      <c r="V51" s="137">
        <v>105</v>
      </c>
      <c r="W51" s="136"/>
      <c r="X51" s="136"/>
      <c r="Y51" s="136" t="s">
        <v>186</v>
      </c>
      <c r="Z51" s="136" t="s">
        <v>800</v>
      </c>
    </row>
    <row r="52" spans="1:26" ht="76.5" hidden="1" customHeight="1">
      <c r="A52" s="392"/>
      <c r="B52" s="78" t="s">
        <v>556</v>
      </c>
      <c r="C52" s="135" t="s">
        <v>811</v>
      </c>
      <c r="D52" s="136">
        <v>2026</v>
      </c>
      <c r="E52" s="136" t="s">
        <v>569</v>
      </c>
      <c r="F52" s="132">
        <f t="shared" si="8"/>
        <v>50</v>
      </c>
      <c r="G52" s="136"/>
      <c r="H52" s="136"/>
      <c r="I52" s="137">
        <v>50</v>
      </c>
      <c r="J52" s="136"/>
      <c r="K52" s="136"/>
      <c r="L52" s="136" t="s">
        <v>186</v>
      </c>
      <c r="M52" s="136" t="s">
        <v>800</v>
      </c>
      <c r="N52" s="392"/>
      <c r="O52" s="78" t="s">
        <v>556</v>
      </c>
      <c r="P52" s="135" t="s">
        <v>811</v>
      </c>
      <c r="Q52" s="136">
        <v>2026</v>
      </c>
      <c r="R52" s="136" t="s">
        <v>569</v>
      </c>
      <c r="S52" s="132">
        <f t="shared" si="9"/>
        <v>50</v>
      </c>
      <c r="T52" s="136"/>
      <c r="U52" s="136"/>
      <c r="V52" s="137">
        <v>50</v>
      </c>
      <c r="W52" s="136"/>
      <c r="X52" s="136"/>
      <c r="Y52" s="136" t="s">
        <v>186</v>
      </c>
      <c r="Z52" s="136" t="s">
        <v>800</v>
      </c>
    </row>
    <row r="53" spans="1:26" ht="54" hidden="1" customHeight="1">
      <c r="A53" s="392"/>
      <c r="B53" s="78" t="s">
        <v>470</v>
      </c>
      <c r="C53" s="135" t="s">
        <v>812</v>
      </c>
      <c r="D53" s="136">
        <v>2026</v>
      </c>
      <c r="E53" s="136" t="s">
        <v>573</v>
      </c>
      <c r="F53" s="132">
        <f t="shared" si="8"/>
        <v>1500</v>
      </c>
      <c r="G53" s="136"/>
      <c r="H53" s="136"/>
      <c r="I53" s="137">
        <v>1500</v>
      </c>
      <c r="J53" s="136"/>
      <c r="K53" s="136"/>
      <c r="L53" s="136" t="s">
        <v>186</v>
      </c>
      <c r="M53" s="136" t="s">
        <v>813</v>
      </c>
      <c r="N53" s="392"/>
      <c r="O53" s="78" t="s">
        <v>470</v>
      </c>
      <c r="P53" s="135" t="s">
        <v>812</v>
      </c>
      <c r="Q53" s="136">
        <v>2026</v>
      </c>
      <c r="R53" s="136" t="s">
        <v>573</v>
      </c>
      <c r="S53" s="132">
        <f t="shared" si="9"/>
        <v>1500</v>
      </c>
      <c r="T53" s="136"/>
      <c r="U53" s="136"/>
      <c r="V53" s="137">
        <v>1500</v>
      </c>
      <c r="W53" s="136"/>
      <c r="X53" s="136"/>
      <c r="Y53" s="136" t="s">
        <v>186</v>
      </c>
      <c r="Z53" s="136" t="s">
        <v>813</v>
      </c>
    </row>
    <row r="54" spans="1:26" ht="87.75" hidden="1" customHeight="1">
      <c r="A54" s="392"/>
      <c r="B54" s="78" t="s">
        <v>471</v>
      </c>
      <c r="C54" s="135" t="s">
        <v>814</v>
      </c>
      <c r="D54" s="136">
        <v>2026</v>
      </c>
      <c r="E54" s="136" t="s">
        <v>573</v>
      </c>
      <c r="F54" s="132">
        <f t="shared" si="8"/>
        <v>80</v>
      </c>
      <c r="G54" s="137"/>
      <c r="H54" s="137"/>
      <c r="I54" s="137">
        <v>80</v>
      </c>
      <c r="J54" s="136"/>
      <c r="K54" s="136"/>
      <c r="L54" s="136" t="s">
        <v>815</v>
      </c>
      <c r="M54" s="136" t="s">
        <v>816</v>
      </c>
      <c r="N54" s="392"/>
      <c r="O54" s="78" t="s">
        <v>471</v>
      </c>
      <c r="P54" s="135" t="s">
        <v>814</v>
      </c>
      <c r="Q54" s="136">
        <v>2026</v>
      </c>
      <c r="R54" s="136" t="s">
        <v>573</v>
      </c>
      <c r="S54" s="132">
        <f t="shared" si="9"/>
        <v>80</v>
      </c>
      <c r="T54" s="137"/>
      <c r="U54" s="137"/>
      <c r="V54" s="137">
        <v>80</v>
      </c>
      <c r="W54" s="136"/>
      <c r="X54" s="136"/>
      <c r="Y54" s="136" t="s">
        <v>815</v>
      </c>
      <c r="Z54" s="136" t="s">
        <v>816</v>
      </c>
    </row>
    <row r="55" spans="1:26" ht="69.75" hidden="1" customHeight="1">
      <c r="A55" s="392"/>
      <c r="B55" s="78" t="s">
        <v>472</v>
      </c>
      <c r="C55" s="138" t="s">
        <v>902</v>
      </c>
      <c r="D55" s="139">
        <v>2026</v>
      </c>
      <c r="E55" s="139" t="s">
        <v>573</v>
      </c>
      <c r="F55" s="132">
        <f t="shared" si="8"/>
        <v>350</v>
      </c>
      <c r="G55" s="140"/>
      <c r="H55" s="140"/>
      <c r="I55" s="140">
        <v>350</v>
      </c>
      <c r="J55" s="139"/>
      <c r="K55" s="139"/>
      <c r="L55" s="139" t="s">
        <v>443</v>
      </c>
      <c r="M55" s="139" t="s">
        <v>817</v>
      </c>
      <c r="N55" s="392"/>
      <c r="O55" s="78" t="s">
        <v>472</v>
      </c>
      <c r="P55" s="138" t="s">
        <v>902</v>
      </c>
      <c r="Q55" s="139">
        <v>2026</v>
      </c>
      <c r="R55" s="139" t="s">
        <v>573</v>
      </c>
      <c r="S55" s="132">
        <f t="shared" si="9"/>
        <v>350</v>
      </c>
      <c r="T55" s="140"/>
      <c r="U55" s="140"/>
      <c r="V55" s="140">
        <v>350</v>
      </c>
      <c r="W55" s="139"/>
      <c r="X55" s="139"/>
      <c r="Y55" s="139" t="s">
        <v>443</v>
      </c>
      <c r="Z55" s="139" t="s">
        <v>817</v>
      </c>
    </row>
    <row r="56" spans="1:26" ht="54.75" hidden="1" customHeight="1">
      <c r="A56" s="392"/>
      <c r="B56" s="78" t="s">
        <v>367</v>
      </c>
      <c r="C56" s="135" t="s">
        <v>818</v>
      </c>
      <c r="D56" s="136">
        <v>2026</v>
      </c>
      <c r="E56" s="136" t="s">
        <v>569</v>
      </c>
      <c r="F56" s="60">
        <f t="shared" si="8"/>
        <v>250</v>
      </c>
      <c r="G56" s="137"/>
      <c r="H56" s="137"/>
      <c r="I56" s="137">
        <v>250</v>
      </c>
      <c r="J56" s="136"/>
      <c r="K56" s="136"/>
      <c r="L56" s="136" t="s">
        <v>443</v>
      </c>
      <c r="M56" s="136" t="s">
        <v>817</v>
      </c>
      <c r="N56" s="392"/>
      <c r="O56" s="78" t="s">
        <v>367</v>
      </c>
      <c r="P56" s="135" t="s">
        <v>818</v>
      </c>
      <c r="Q56" s="136">
        <v>2026</v>
      </c>
      <c r="R56" s="136" t="s">
        <v>569</v>
      </c>
      <c r="S56" s="60">
        <f t="shared" si="9"/>
        <v>250</v>
      </c>
      <c r="T56" s="137"/>
      <c r="U56" s="137"/>
      <c r="V56" s="137">
        <v>250</v>
      </c>
      <c r="W56" s="136"/>
      <c r="X56" s="136"/>
      <c r="Y56" s="136" t="s">
        <v>443</v>
      </c>
      <c r="Z56" s="136" t="s">
        <v>817</v>
      </c>
    </row>
    <row r="57" spans="1:26" ht="50.25" hidden="1" customHeight="1">
      <c r="A57" s="392"/>
      <c r="B57" s="27"/>
      <c r="C57" s="114" t="s">
        <v>581</v>
      </c>
      <c r="D57" s="133"/>
      <c r="E57" s="133"/>
      <c r="F57" s="60"/>
      <c r="G57" s="117"/>
      <c r="H57" s="117"/>
      <c r="I57" s="117"/>
      <c r="J57" s="117"/>
      <c r="K57" s="117"/>
      <c r="L57" s="133"/>
      <c r="M57" s="133"/>
      <c r="N57" s="392"/>
      <c r="O57" s="27"/>
      <c r="P57" s="114" t="s">
        <v>581</v>
      </c>
      <c r="Q57" s="330"/>
      <c r="R57" s="330"/>
      <c r="S57" s="60"/>
      <c r="T57" s="117"/>
      <c r="U57" s="117"/>
      <c r="V57" s="117"/>
      <c r="W57" s="117"/>
      <c r="X57" s="117"/>
      <c r="Y57" s="330"/>
      <c r="Z57" s="330"/>
    </row>
    <row r="58" spans="1:26" ht="108" hidden="1" customHeight="1">
      <c r="A58" s="392"/>
      <c r="B58" s="27" t="s">
        <v>18</v>
      </c>
      <c r="C58" s="29" t="s">
        <v>582</v>
      </c>
      <c r="D58" s="43">
        <v>2026</v>
      </c>
      <c r="E58" s="43" t="s">
        <v>573</v>
      </c>
      <c r="F58" s="60">
        <f>G58+H58+I58+J58+K58</f>
        <v>300</v>
      </c>
      <c r="G58" s="146"/>
      <c r="H58" s="146"/>
      <c r="I58" s="146">
        <v>300</v>
      </c>
      <c r="J58" s="146"/>
      <c r="K58" s="146"/>
      <c r="L58" s="43" t="s">
        <v>583</v>
      </c>
      <c r="M58" s="43" t="s">
        <v>584</v>
      </c>
      <c r="N58" s="392"/>
      <c r="O58" s="27" t="s">
        <v>18</v>
      </c>
      <c r="P58" s="318" t="s">
        <v>582</v>
      </c>
      <c r="Q58" s="322">
        <v>2026</v>
      </c>
      <c r="R58" s="322" t="s">
        <v>573</v>
      </c>
      <c r="S58" s="60">
        <f>T58+U58+V58+W58+X58</f>
        <v>300</v>
      </c>
      <c r="T58" s="327"/>
      <c r="U58" s="327"/>
      <c r="V58" s="327">
        <v>300</v>
      </c>
      <c r="W58" s="327"/>
      <c r="X58" s="327"/>
      <c r="Y58" s="322" t="s">
        <v>583</v>
      </c>
      <c r="Z58" s="322" t="s">
        <v>584</v>
      </c>
    </row>
    <row r="59" spans="1:26" ht="113.25" hidden="1" customHeight="1">
      <c r="A59" s="392"/>
      <c r="B59" s="27" t="s">
        <v>205</v>
      </c>
      <c r="C59" s="144" t="s">
        <v>585</v>
      </c>
      <c r="D59" s="85">
        <v>2026</v>
      </c>
      <c r="E59" s="85" t="s">
        <v>586</v>
      </c>
      <c r="F59" s="132">
        <f>G59+H59+I59+J59+K59</f>
        <v>150</v>
      </c>
      <c r="G59" s="79"/>
      <c r="H59" s="79"/>
      <c r="I59" s="79">
        <v>150</v>
      </c>
      <c r="J59" s="79"/>
      <c r="K59" s="79"/>
      <c r="L59" s="85" t="s">
        <v>362</v>
      </c>
      <c r="M59" s="85" t="s">
        <v>142</v>
      </c>
      <c r="N59" s="392"/>
      <c r="O59" s="27" t="s">
        <v>205</v>
      </c>
      <c r="P59" s="320" t="s">
        <v>585</v>
      </c>
      <c r="Q59" s="329">
        <v>2026</v>
      </c>
      <c r="R59" s="329" t="s">
        <v>586</v>
      </c>
      <c r="S59" s="132">
        <f>T59+U59+V59+W59+X59</f>
        <v>150</v>
      </c>
      <c r="T59" s="79"/>
      <c r="U59" s="79"/>
      <c r="V59" s="79">
        <v>150</v>
      </c>
      <c r="W59" s="79"/>
      <c r="X59" s="79"/>
      <c r="Y59" s="329" t="s">
        <v>362</v>
      </c>
      <c r="Z59" s="329" t="s">
        <v>142</v>
      </c>
    </row>
    <row r="60" spans="1:26" ht="33" hidden="1" customHeight="1">
      <c r="A60" s="392"/>
      <c r="B60" s="27"/>
      <c r="C60" s="40" t="s">
        <v>587</v>
      </c>
      <c r="D60" s="43"/>
      <c r="E60" s="43"/>
      <c r="F60" s="146"/>
      <c r="G60" s="146"/>
      <c r="H60" s="146"/>
      <c r="I60" s="146"/>
      <c r="J60" s="146"/>
      <c r="K60" s="146"/>
      <c r="L60" s="43"/>
      <c r="M60" s="43"/>
      <c r="N60" s="392"/>
      <c r="O60" s="27"/>
      <c r="P60" s="40" t="s">
        <v>587</v>
      </c>
      <c r="Q60" s="322"/>
      <c r="R60" s="322"/>
      <c r="S60" s="327"/>
      <c r="T60" s="327"/>
      <c r="U60" s="327"/>
      <c r="V60" s="327"/>
      <c r="W60" s="327"/>
      <c r="X60" s="327"/>
      <c r="Y60" s="322"/>
      <c r="Z60" s="322"/>
    </row>
    <row r="61" spans="1:26" ht="81" hidden="1" customHeight="1">
      <c r="A61" s="392"/>
      <c r="B61" s="27" t="s">
        <v>18</v>
      </c>
      <c r="C61" s="29" t="s">
        <v>588</v>
      </c>
      <c r="D61" s="43">
        <v>2026</v>
      </c>
      <c r="E61" s="43" t="s">
        <v>589</v>
      </c>
      <c r="F61" s="60">
        <f>G61+H61+I61+J61+K61</f>
        <v>300</v>
      </c>
      <c r="G61" s="60"/>
      <c r="H61" s="60"/>
      <c r="I61" s="60">
        <v>300</v>
      </c>
      <c r="J61" s="60"/>
      <c r="K61" s="60"/>
      <c r="L61" s="43" t="s">
        <v>362</v>
      </c>
      <c r="M61" s="43" t="s">
        <v>142</v>
      </c>
      <c r="N61" s="392"/>
      <c r="O61" s="27" t="s">
        <v>18</v>
      </c>
      <c r="P61" s="318" t="s">
        <v>588</v>
      </c>
      <c r="Q61" s="322">
        <v>2026</v>
      </c>
      <c r="R61" s="322" t="s">
        <v>589</v>
      </c>
      <c r="S61" s="60">
        <f>T61+U61+V61+W61+X61</f>
        <v>300</v>
      </c>
      <c r="T61" s="60"/>
      <c r="U61" s="60"/>
      <c r="V61" s="60">
        <v>300</v>
      </c>
      <c r="W61" s="60"/>
      <c r="X61" s="60"/>
      <c r="Y61" s="322" t="s">
        <v>362</v>
      </c>
      <c r="Z61" s="322" t="s">
        <v>142</v>
      </c>
    </row>
    <row r="62" spans="1:26" ht="80.25" hidden="1" customHeight="1">
      <c r="A62" s="392"/>
      <c r="B62" s="27" t="s">
        <v>205</v>
      </c>
      <c r="C62" s="29" t="s">
        <v>590</v>
      </c>
      <c r="D62" s="43">
        <v>2026</v>
      </c>
      <c r="E62" s="43" t="s">
        <v>589</v>
      </c>
      <c r="F62" s="60">
        <f>G62+H62+I62+J62+K62</f>
        <v>300</v>
      </c>
      <c r="G62" s="60"/>
      <c r="H62" s="60"/>
      <c r="I62" s="60">
        <v>300</v>
      </c>
      <c r="J62" s="60"/>
      <c r="K62" s="60"/>
      <c r="L62" s="43" t="s">
        <v>362</v>
      </c>
      <c r="M62" s="43" t="s">
        <v>142</v>
      </c>
      <c r="N62" s="392"/>
      <c r="O62" s="27" t="s">
        <v>205</v>
      </c>
      <c r="P62" s="318" t="s">
        <v>590</v>
      </c>
      <c r="Q62" s="322">
        <v>2026</v>
      </c>
      <c r="R62" s="322" t="s">
        <v>589</v>
      </c>
      <c r="S62" s="60">
        <f>T62+U62+V62+W62+X62</f>
        <v>300</v>
      </c>
      <c r="T62" s="60"/>
      <c r="U62" s="60"/>
      <c r="V62" s="60">
        <v>300</v>
      </c>
      <c r="W62" s="60"/>
      <c r="X62" s="60"/>
      <c r="Y62" s="322" t="s">
        <v>362</v>
      </c>
      <c r="Z62" s="322" t="s">
        <v>142</v>
      </c>
    </row>
    <row r="63" spans="1:26" ht="81.75" hidden="1" customHeight="1">
      <c r="A63" s="392"/>
      <c r="B63" s="27" t="s">
        <v>556</v>
      </c>
      <c r="C63" s="29" t="s">
        <v>643</v>
      </c>
      <c r="D63" s="43">
        <v>2026</v>
      </c>
      <c r="E63" s="43" t="s">
        <v>589</v>
      </c>
      <c r="F63" s="60">
        <f>G63+H63+I63+J63+K63</f>
        <v>600</v>
      </c>
      <c r="G63" s="60"/>
      <c r="H63" s="60"/>
      <c r="I63" s="60">
        <v>600</v>
      </c>
      <c r="J63" s="60"/>
      <c r="K63" s="60"/>
      <c r="L63" s="43" t="s">
        <v>362</v>
      </c>
      <c r="M63" s="43" t="s">
        <v>142</v>
      </c>
      <c r="N63" s="392"/>
      <c r="O63" s="27" t="s">
        <v>556</v>
      </c>
      <c r="P63" s="318" t="s">
        <v>643</v>
      </c>
      <c r="Q63" s="322">
        <v>2026</v>
      </c>
      <c r="R63" s="322" t="s">
        <v>589</v>
      </c>
      <c r="S63" s="60">
        <f>T63+U63+V63+W63+X63</f>
        <v>600</v>
      </c>
      <c r="T63" s="60"/>
      <c r="U63" s="60"/>
      <c r="V63" s="60">
        <v>600</v>
      </c>
      <c r="W63" s="60"/>
      <c r="X63" s="60"/>
      <c r="Y63" s="322" t="s">
        <v>362</v>
      </c>
      <c r="Z63" s="322" t="s">
        <v>142</v>
      </c>
    </row>
    <row r="64" spans="1:26" ht="101.25" hidden="1" customHeight="1">
      <c r="A64" s="392"/>
      <c r="B64" s="27" t="s">
        <v>470</v>
      </c>
      <c r="C64" s="29" t="s">
        <v>642</v>
      </c>
      <c r="D64" s="43">
        <v>2026</v>
      </c>
      <c r="E64" s="43" t="s">
        <v>589</v>
      </c>
      <c r="F64" s="60">
        <f>G64+H64+I64+J64+K64</f>
        <v>270</v>
      </c>
      <c r="G64" s="60"/>
      <c r="H64" s="60"/>
      <c r="I64" s="60">
        <v>270</v>
      </c>
      <c r="J64" s="60"/>
      <c r="K64" s="60"/>
      <c r="L64" s="43" t="s">
        <v>592</v>
      </c>
      <c r="M64" s="43" t="s">
        <v>142</v>
      </c>
      <c r="N64" s="392"/>
      <c r="O64" s="27" t="s">
        <v>470</v>
      </c>
      <c r="P64" s="318" t="s">
        <v>642</v>
      </c>
      <c r="Q64" s="322">
        <v>2026</v>
      </c>
      <c r="R64" s="322" t="s">
        <v>589</v>
      </c>
      <c r="S64" s="60">
        <f>T64+U64+V64+W64+X64</f>
        <v>270</v>
      </c>
      <c r="T64" s="60"/>
      <c r="U64" s="60"/>
      <c r="V64" s="60">
        <v>270</v>
      </c>
      <c r="W64" s="60"/>
      <c r="X64" s="60"/>
      <c r="Y64" s="322" t="s">
        <v>592</v>
      </c>
      <c r="Z64" s="322" t="s">
        <v>142</v>
      </c>
    </row>
    <row r="65" spans="1:26" ht="117.75" hidden="1" customHeight="1">
      <c r="A65" s="392"/>
      <c r="B65" s="27" t="s">
        <v>471</v>
      </c>
      <c r="C65" s="29" t="s">
        <v>728</v>
      </c>
      <c r="D65" s="43">
        <v>2026</v>
      </c>
      <c r="E65" s="43" t="s">
        <v>589</v>
      </c>
      <c r="F65" s="60">
        <f>G65+H65+I65+J65+K65</f>
        <v>300</v>
      </c>
      <c r="G65" s="60"/>
      <c r="H65" s="60"/>
      <c r="I65" s="60">
        <v>300</v>
      </c>
      <c r="J65" s="60"/>
      <c r="K65" s="60"/>
      <c r="L65" s="43" t="s">
        <v>727</v>
      </c>
      <c r="M65" s="43" t="s">
        <v>28</v>
      </c>
      <c r="N65" s="392"/>
      <c r="O65" s="27" t="s">
        <v>471</v>
      </c>
      <c r="P65" s="318" t="s">
        <v>728</v>
      </c>
      <c r="Q65" s="322">
        <v>2026</v>
      </c>
      <c r="R65" s="322" t="s">
        <v>589</v>
      </c>
      <c r="S65" s="60">
        <f>T65+U65+V65+W65+X65</f>
        <v>300</v>
      </c>
      <c r="T65" s="60"/>
      <c r="U65" s="60"/>
      <c r="V65" s="60">
        <v>300</v>
      </c>
      <c r="W65" s="60"/>
      <c r="X65" s="60"/>
      <c r="Y65" s="322" t="s">
        <v>727</v>
      </c>
      <c r="Z65" s="322" t="s">
        <v>28</v>
      </c>
    </row>
    <row r="66" spans="1:26" ht="32.25" hidden="1" customHeight="1">
      <c r="A66" s="392"/>
      <c r="B66" s="27"/>
      <c r="C66" s="40" t="s">
        <v>593</v>
      </c>
      <c r="D66" s="43"/>
      <c r="E66" s="43"/>
      <c r="F66" s="146"/>
      <c r="G66" s="60"/>
      <c r="H66" s="60"/>
      <c r="I66" s="60"/>
      <c r="J66" s="60"/>
      <c r="K66" s="60"/>
      <c r="L66" s="43"/>
      <c r="M66" s="43"/>
      <c r="N66" s="392"/>
      <c r="O66" s="27"/>
      <c r="P66" s="40" t="s">
        <v>593</v>
      </c>
      <c r="Q66" s="322"/>
      <c r="R66" s="322"/>
      <c r="S66" s="327"/>
      <c r="T66" s="60"/>
      <c r="U66" s="60"/>
      <c r="V66" s="60"/>
      <c r="W66" s="60"/>
      <c r="X66" s="60"/>
      <c r="Y66" s="322"/>
      <c r="Z66" s="322"/>
    </row>
    <row r="67" spans="1:26" ht="162" hidden="1" customHeight="1">
      <c r="A67" s="392"/>
      <c r="B67" s="27" t="s">
        <v>18</v>
      </c>
      <c r="C67" s="29" t="s">
        <v>594</v>
      </c>
      <c r="D67" s="43">
        <v>2026</v>
      </c>
      <c r="E67" s="43" t="s">
        <v>586</v>
      </c>
      <c r="F67" s="60">
        <f>G67+H67+I67+J67+K67</f>
        <v>150</v>
      </c>
      <c r="G67" s="60"/>
      <c r="H67" s="60"/>
      <c r="I67" s="60">
        <v>150</v>
      </c>
      <c r="J67" s="60"/>
      <c r="K67" s="60"/>
      <c r="L67" s="43" t="s">
        <v>362</v>
      </c>
      <c r="M67" s="43" t="s">
        <v>142</v>
      </c>
      <c r="N67" s="392"/>
      <c r="O67" s="27" t="s">
        <v>18</v>
      </c>
      <c r="P67" s="318" t="s">
        <v>594</v>
      </c>
      <c r="Q67" s="322">
        <v>2026</v>
      </c>
      <c r="R67" s="322" t="s">
        <v>586</v>
      </c>
      <c r="S67" s="60">
        <f>T67+U67+V67+W67+X67</f>
        <v>150</v>
      </c>
      <c r="T67" s="60"/>
      <c r="U67" s="60"/>
      <c r="V67" s="60">
        <v>150</v>
      </c>
      <c r="W67" s="60"/>
      <c r="X67" s="60"/>
      <c r="Y67" s="322" t="s">
        <v>362</v>
      </c>
      <c r="Z67" s="322" t="s">
        <v>142</v>
      </c>
    </row>
    <row r="68" spans="1:26" ht="78.75" hidden="1" customHeight="1">
      <c r="A68" s="392"/>
      <c r="B68" s="27" t="s">
        <v>205</v>
      </c>
      <c r="C68" s="29" t="s">
        <v>595</v>
      </c>
      <c r="D68" s="43">
        <v>2026</v>
      </c>
      <c r="E68" s="43" t="s">
        <v>569</v>
      </c>
      <c r="F68" s="60">
        <f>G68+H68+I68+J68+K68</f>
        <v>950</v>
      </c>
      <c r="G68" s="60"/>
      <c r="H68" s="60"/>
      <c r="I68" s="60">
        <v>950</v>
      </c>
      <c r="J68" s="60"/>
      <c r="K68" s="60"/>
      <c r="L68" s="43" t="s">
        <v>443</v>
      </c>
      <c r="M68" s="43" t="s">
        <v>596</v>
      </c>
      <c r="N68" s="392"/>
      <c r="O68" s="27" t="s">
        <v>205</v>
      </c>
      <c r="P68" s="318" t="s">
        <v>595</v>
      </c>
      <c r="Q68" s="322">
        <v>2026</v>
      </c>
      <c r="R68" s="322" t="s">
        <v>569</v>
      </c>
      <c r="S68" s="60">
        <f>T68+U68+V68+W68+X68</f>
        <v>950</v>
      </c>
      <c r="T68" s="60"/>
      <c r="U68" s="60"/>
      <c r="V68" s="60">
        <v>950</v>
      </c>
      <c r="W68" s="60"/>
      <c r="X68" s="60"/>
      <c r="Y68" s="322" t="s">
        <v>443</v>
      </c>
      <c r="Z68" s="322" t="s">
        <v>596</v>
      </c>
    </row>
    <row r="69" spans="1:26" ht="47.25" hidden="1" customHeight="1">
      <c r="A69" s="392"/>
      <c r="B69" s="27" t="s">
        <v>556</v>
      </c>
      <c r="C69" s="29" t="s">
        <v>597</v>
      </c>
      <c r="D69" s="43">
        <v>2026</v>
      </c>
      <c r="E69" s="43" t="s">
        <v>573</v>
      </c>
      <c r="F69" s="60"/>
      <c r="G69" s="60"/>
      <c r="H69" s="60"/>
      <c r="I69" s="60"/>
      <c r="J69" s="60"/>
      <c r="K69" s="60"/>
      <c r="L69" s="43"/>
      <c r="M69" s="43"/>
      <c r="N69" s="392"/>
      <c r="O69" s="27" t="s">
        <v>556</v>
      </c>
      <c r="P69" s="318" t="s">
        <v>597</v>
      </c>
      <c r="Q69" s="322">
        <v>2026</v>
      </c>
      <c r="R69" s="322" t="s">
        <v>573</v>
      </c>
      <c r="S69" s="60"/>
      <c r="T69" s="60"/>
      <c r="U69" s="60"/>
      <c r="V69" s="60"/>
      <c r="W69" s="60"/>
      <c r="X69" s="60"/>
      <c r="Y69" s="322"/>
      <c r="Z69" s="322"/>
    </row>
    <row r="70" spans="1:26" ht="34.5" hidden="1" customHeight="1">
      <c r="A70" s="392"/>
      <c r="B70" s="27" t="s">
        <v>468</v>
      </c>
      <c r="C70" s="29" t="s">
        <v>598</v>
      </c>
      <c r="D70" s="43">
        <v>2026</v>
      </c>
      <c r="E70" s="43" t="s">
        <v>573</v>
      </c>
      <c r="F70" s="60">
        <f t="shared" ref="F70:F85" si="10">G70+H70+I70+J70+K70</f>
        <v>13.4</v>
      </c>
      <c r="G70" s="60"/>
      <c r="H70" s="60"/>
      <c r="I70" s="60">
        <v>13.4</v>
      </c>
      <c r="J70" s="60"/>
      <c r="K70" s="60"/>
      <c r="L70" s="43" t="s">
        <v>599</v>
      </c>
      <c r="M70" s="43" t="s">
        <v>600</v>
      </c>
      <c r="N70" s="392"/>
      <c r="O70" s="27" t="s">
        <v>468</v>
      </c>
      <c r="P70" s="318" t="s">
        <v>598</v>
      </c>
      <c r="Q70" s="322">
        <v>2026</v>
      </c>
      <c r="R70" s="322" t="s">
        <v>573</v>
      </c>
      <c r="S70" s="60">
        <f t="shared" ref="S70:S85" si="11">T70+U70+V70+W70+X70</f>
        <v>13.4</v>
      </c>
      <c r="T70" s="60"/>
      <c r="U70" s="60"/>
      <c r="V70" s="60">
        <v>13.4</v>
      </c>
      <c r="W70" s="60"/>
      <c r="X70" s="60"/>
      <c r="Y70" s="322" t="s">
        <v>599</v>
      </c>
      <c r="Z70" s="322" t="s">
        <v>600</v>
      </c>
    </row>
    <row r="71" spans="1:26" ht="32.25" hidden="1" customHeight="1">
      <c r="A71" s="392"/>
      <c r="B71" s="27" t="s">
        <v>469</v>
      </c>
      <c r="C71" s="29" t="s">
        <v>601</v>
      </c>
      <c r="D71" s="43">
        <v>2026</v>
      </c>
      <c r="E71" s="43" t="s">
        <v>573</v>
      </c>
      <c r="F71" s="60">
        <f t="shared" si="10"/>
        <v>48.2</v>
      </c>
      <c r="G71" s="60"/>
      <c r="H71" s="60"/>
      <c r="I71" s="60">
        <v>48.2</v>
      </c>
      <c r="J71" s="60"/>
      <c r="K71" s="60"/>
      <c r="L71" s="43" t="s">
        <v>455</v>
      </c>
      <c r="M71" s="43" t="s">
        <v>497</v>
      </c>
      <c r="N71" s="392"/>
      <c r="O71" s="27" t="s">
        <v>469</v>
      </c>
      <c r="P71" s="318" t="s">
        <v>601</v>
      </c>
      <c r="Q71" s="322">
        <v>2026</v>
      </c>
      <c r="R71" s="322" t="s">
        <v>573</v>
      </c>
      <c r="S71" s="60">
        <f t="shared" si="11"/>
        <v>48.2</v>
      </c>
      <c r="T71" s="60"/>
      <c r="U71" s="60"/>
      <c r="V71" s="60">
        <v>48.2</v>
      </c>
      <c r="W71" s="60"/>
      <c r="X71" s="60"/>
      <c r="Y71" s="322" t="s">
        <v>455</v>
      </c>
      <c r="Z71" s="322" t="s">
        <v>497</v>
      </c>
    </row>
    <row r="72" spans="1:26" ht="35.25" hidden="1" customHeight="1">
      <c r="A72" s="392"/>
      <c r="B72" s="27" t="s">
        <v>602</v>
      </c>
      <c r="C72" s="29" t="s">
        <v>603</v>
      </c>
      <c r="D72" s="43">
        <v>2026</v>
      </c>
      <c r="E72" s="43" t="s">
        <v>573</v>
      </c>
      <c r="F72" s="60">
        <f t="shared" si="10"/>
        <v>41.7</v>
      </c>
      <c r="G72" s="60"/>
      <c r="H72" s="60"/>
      <c r="I72" s="60">
        <v>41.7</v>
      </c>
      <c r="J72" s="60"/>
      <c r="K72" s="60"/>
      <c r="L72" s="43" t="s">
        <v>455</v>
      </c>
      <c r="M72" s="43" t="s">
        <v>25</v>
      </c>
      <c r="N72" s="392"/>
      <c r="O72" s="27" t="s">
        <v>602</v>
      </c>
      <c r="P72" s="318" t="s">
        <v>603</v>
      </c>
      <c r="Q72" s="322">
        <v>2026</v>
      </c>
      <c r="R72" s="322" t="s">
        <v>573</v>
      </c>
      <c r="S72" s="60">
        <f t="shared" si="11"/>
        <v>41.7</v>
      </c>
      <c r="T72" s="60"/>
      <c r="U72" s="60"/>
      <c r="V72" s="60">
        <v>41.7</v>
      </c>
      <c r="W72" s="60"/>
      <c r="X72" s="60"/>
      <c r="Y72" s="322" t="s">
        <v>455</v>
      </c>
      <c r="Z72" s="322" t="s">
        <v>25</v>
      </c>
    </row>
    <row r="73" spans="1:26" ht="33" hidden="1" customHeight="1">
      <c r="A73" s="392"/>
      <c r="B73" s="27" t="s">
        <v>604</v>
      </c>
      <c r="C73" s="29" t="s">
        <v>605</v>
      </c>
      <c r="D73" s="43">
        <v>2026</v>
      </c>
      <c r="E73" s="43" t="s">
        <v>573</v>
      </c>
      <c r="F73" s="60">
        <f t="shared" si="10"/>
        <v>18.2</v>
      </c>
      <c r="G73" s="60"/>
      <c r="H73" s="60"/>
      <c r="I73" s="60">
        <v>18.2</v>
      </c>
      <c r="J73" s="60"/>
      <c r="K73" s="60"/>
      <c r="L73" s="43" t="s">
        <v>606</v>
      </c>
      <c r="M73" s="43" t="s">
        <v>25</v>
      </c>
      <c r="N73" s="392"/>
      <c r="O73" s="27" t="s">
        <v>604</v>
      </c>
      <c r="P73" s="318" t="s">
        <v>605</v>
      </c>
      <c r="Q73" s="322">
        <v>2026</v>
      </c>
      <c r="R73" s="322" t="s">
        <v>573</v>
      </c>
      <c r="S73" s="60">
        <f t="shared" si="11"/>
        <v>18.2</v>
      </c>
      <c r="T73" s="60"/>
      <c r="U73" s="60"/>
      <c r="V73" s="60">
        <v>18.2</v>
      </c>
      <c r="W73" s="60"/>
      <c r="X73" s="60"/>
      <c r="Y73" s="322" t="s">
        <v>606</v>
      </c>
      <c r="Z73" s="322" t="s">
        <v>25</v>
      </c>
    </row>
    <row r="74" spans="1:26" ht="42" hidden="1" customHeight="1">
      <c r="A74" s="392"/>
      <c r="B74" s="27" t="s">
        <v>607</v>
      </c>
      <c r="C74" s="29" t="s">
        <v>608</v>
      </c>
      <c r="D74" s="43">
        <v>2026</v>
      </c>
      <c r="E74" s="43" t="s">
        <v>573</v>
      </c>
      <c r="F74" s="60">
        <f t="shared" si="10"/>
        <v>11.95</v>
      </c>
      <c r="G74" s="60"/>
      <c r="H74" s="60"/>
      <c r="I74" s="60">
        <v>11.95</v>
      </c>
      <c r="J74" s="60"/>
      <c r="K74" s="60"/>
      <c r="L74" s="43" t="s">
        <v>455</v>
      </c>
      <c r="M74" s="43" t="s">
        <v>28</v>
      </c>
      <c r="N74" s="392"/>
      <c r="O74" s="27" t="s">
        <v>607</v>
      </c>
      <c r="P74" s="318" t="s">
        <v>608</v>
      </c>
      <c r="Q74" s="322">
        <v>2026</v>
      </c>
      <c r="R74" s="322" t="s">
        <v>573</v>
      </c>
      <c r="S74" s="60">
        <f t="shared" si="11"/>
        <v>11.95</v>
      </c>
      <c r="T74" s="60"/>
      <c r="U74" s="60"/>
      <c r="V74" s="60">
        <v>11.95</v>
      </c>
      <c r="W74" s="60"/>
      <c r="X74" s="60"/>
      <c r="Y74" s="322" t="s">
        <v>455</v>
      </c>
      <c r="Z74" s="322" t="s">
        <v>28</v>
      </c>
    </row>
    <row r="75" spans="1:26" ht="45" hidden="1" customHeight="1">
      <c r="A75" s="392"/>
      <c r="B75" s="27" t="s">
        <v>609</v>
      </c>
      <c r="C75" s="29" t="s">
        <v>610</v>
      </c>
      <c r="D75" s="43">
        <v>2026</v>
      </c>
      <c r="E75" s="43" t="s">
        <v>573</v>
      </c>
      <c r="F75" s="60">
        <f t="shared" si="10"/>
        <v>21.5</v>
      </c>
      <c r="G75" s="60"/>
      <c r="H75" s="60"/>
      <c r="I75" s="60">
        <v>21.5</v>
      </c>
      <c r="J75" s="60"/>
      <c r="K75" s="60"/>
      <c r="L75" s="43" t="s">
        <v>611</v>
      </c>
      <c r="M75" s="43" t="s">
        <v>31</v>
      </c>
      <c r="N75" s="392"/>
      <c r="O75" s="27" t="s">
        <v>609</v>
      </c>
      <c r="P75" s="318" t="s">
        <v>610</v>
      </c>
      <c r="Q75" s="322">
        <v>2026</v>
      </c>
      <c r="R75" s="322" t="s">
        <v>573</v>
      </c>
      <c r="S75" s="60">
        <f t="shared" si="11"/>
        <v>21.5</v>
      </c>
      <c r="T75" s="60"/>
      <c r="U75" s="60"/>
      <c r="V75" s="60">
        <v>21.5</v>
      </c>
      <c r="W75" s="60"/>
      <c r="X75" s="60"/>
      <c r="Y75" s="322" t="s">
        <v>611</v>
      </c>
      <c r="Z75" s="322" t="s">
        <v>31</v>
      </c>
    </row>
    <row r="76" spans="1:26" ht="33" hidden="1" customHeight="1">
      <c r="A76" s="392"/>
      <c r="B76" s="27" t="s">
        <v>612</v>
      </c>
      <c r="C76" s="29" t="s">
        <v>613</v>
      </c>
      <c r="D76" s="43">
        <v>2026</v>
      </c>
      <c r="E76" s="43" t="s">
        <v>573</v>
      </c>
      <c r="F76" s="60">
        <f t="shared" si="10"/>
        <v>1086.7</v>
      </c>
      <c r="G76" s="60"/>
      <c r="H76" s="60"/>
      <c r="I76" s="60">
        <v>1086.7</v>
      </c>
      <c r="J76" s="60"/>
      <c r="K76" s="60"/>
      <c r="L76" s="43" t="s">
        <v>455</v>
      </c>
      <c r="M76" s="43" t="s">
        <v>497</v>
      </c>
      <c r="N76" s="392"/>
      <c r="O76" s="27" t="s">
        <v>612</v>
      </c>
      <c r="P76" s="318" t="s">
        <v>613</v>
      </c>
      <c r="Q76" s="322">
        <v>2026</v>
      </c>
      <c r="R76" s="322" t="s">
        <v>573</v>
      </c>
      <c r="S76" s="60">
        <f t="shared" si="11"/>
        <v>1086.7</v>
      </c>
      <c r="T76" s="60"/>
      <c r="U76" s="60"/>
      <c r="V76" s="60">
        <v>1086.7</v>
      </c>
      <c r="W76" s="60"/>
      <c r="X76" s="60"/>
      <c r="Y76" s="322" t="s">
        <v>455</v>
      </c>
      <c r="Z76" s="322" t="s">
        <v>497</v>
      </c>
    </row>
    <row r="77" spans="1:26" ht="33" hidden="1" customHeight="1">
      <c r="A77" s="392"/>
      <c r="B77" s="27" t="s">
        <v>614</v>
      </c>
      <c r="C77" s="29" t="s">
        <v>615</v>
      </c>
      <c r="D77" s="43">
        <v>2026</v>
      </c>
      <c r="E77" s="43" t="s">
        <v>573</v>
      </c>
      <c r="F77" s="60">
        <f t="shared" si="10"/>
        <v>76.2</v>
      </c>
      <c r="G77" s="60"/>
      <c r="H77" s="60"/>
      <c r="I77" s="60">
        <v>76.2</v>
      </c>
      <c r="J77" s="60"/>
      <c r="K77" s="60"/>
      <c r="L77" s="43" t="s">
        <v>455</v>
      </c>
      <c r="M77" s="43" t="s">
        <v>28</v>
      </c>
      <c r="N77" s="392"/>
      <c r="O77" s="27" t="s">
        <v>614</v>
      </c>
      <c r="P77" s="318" t="s">
        <v>615</v>
      </c>
      <c r="Q77" s="322">
        <v>2026</v>
      </c>
      <c r="R77" s="322" t="s">
        <v>573</v>
      </c>
      <c r="S77" s="60">
        <f t="shared" si="11"/>
        <v>76.2</v>
      </c>
      <c r="T77" s="60"/>
      <c r="U77" s="60"/>
      <c r="V77" s="60">
        <v>76.2</v>
      </c>
      <c r="W77" s="60"/>
      <c r="X77" s="60"/>
      <c r="Y77" s="322" t="s">
        <v>455</v>
      </c>
      <c r="Z77" s="322" t="s">
        <v>28</v>
      </c>
    </row>
    <row r="78" spans="1:26" ht="39" hidden="1" customHeight="1">
      <c r="A78" s="392"/>
      <c r="B78" s="27" t="s">
        <v>616</v>
      </c>
      <c r="C78" s="29" t="s">
        <v>617</v>
      </c>
      <c r="D78" s="43">
        <v>2026</v>
      </c>
      <c r="E78" s="43" t="s">
        <v>573</v>
      </c>
      <c r="F78" s="60">
        <f t="shared" si="10"/>
        <v>13.25</v>
      </c>
      <c r="G78" s="60"/>
      <c r="H78" s="60"/>
      <c r="I78" s="60">
        <v>13.25</v>
      </c>
      <c r="J78" s="60"/>
      <c r="K78" s="60"/>
      <c r="L78" s="43" t="s">
        <v>455</v>
      </c>
      <c r="M78" s="43" t="s">
        <v>28</v>
      </c>
      <c r="N78" s="392"/>
      <c r="O78" s="27" t="s">
        <v>616</v>
      </c>
      <c r="P78" s="318" t="s">
        <v>617</v>
      </c>
      <c r="Q78" s="322">
        <v>2026</v>
      </c>
      <c r="R78" s="322" t="s">
        <v>573</v>
      </c>
      <c r="S78" s="60">
        <f t="shared" si="11"/>
        <v>13.25</v>
      </c>
      <c r="T78" s="60"/>
      <c r="U78" s="60"/>
      <c r="V78" s="60">
        <v>13.25</v>
      </c>
      <c r="W78" s="60"/>
      <c r="X78" s="60"/>
      <c r="Y78" s="322" t="s">
        <v>455</v>
      </c>
      <c r="Z78" s="322" t="s">
        <v>28</v>
      </c>
    </row>
    <row r="79" spans="1:26" ht="36.75" hidden="1" customHeight="1">
      <c r="A79" s="392"/>
      <c r="B79" s="27" t="s">
        <v>618</v>
      </c>
      <c r="C79" s="29" t="s">
        <v>619</v>
      </c>
      <c r="D79" s="43">
        <v>2026</v>
      </c>
      <c r="E79" s="43" t="s">
        <v>573</v>
      </c>
      <c r="F79" s="60">
        <f t="shared" si="10"/>
        <v>11.7</v>
      </c>
      <c r="G79" s="60"/>
      <c r="H79" s="60"/>
      <c r="I79" s="60">
        <v>11.7</v>
      </c>
      <c r="J79" s="60"/>
      <c r="K79" s="60"/>
      <c r="L79" s="43" t="s">
        <v>455</v>
      </c>
      <c r="M79" s="43" t="s">
        <v>25</v>
      </c>
      <c r="N79" s="392"/>
      <c r="O79" s="27" t="s">
        <v>618</v>
      </c>
      <c r="P79" s="318" t="s">
        <v>619</v>
      </c>
      <c r="Q79" s="322">
        <v>2026</v>
      </c>
      <c r="R79" s="322" t="s">
        <v>573</v>
      </c>
      <c r="S79" s="60">
        <f t="shared" si="11"/>
        <v>11.7</v>
      </c>
      <c r="T79" s="60"/>
      <c r="U79" s="60"/>
      <c r="V79" s="60">
        <v>11.7</v>
      </c>
      <c r="W79" s="60"/>
      <c r="X79" s="60"/>
      <c r="Y79" s="322" t="s">
        <v>455</v>
      </c>
      <c r="Z79" s="322" t="s">
        <v>25</v>
      </c>
    </row>
    <row r="80" spans="1:26" ht="30.75" hidden="1" customHeight="1">
      <c r="A80" s="392"/>
      <c r="B80" s="27" t="s">
        <v>620</v>
      </c>
      <c r="C80" s="29" t="s">
        <v>621</v>
      </c>
      <c r="D80" s="43">
        <v>2026</v>
      </c>
      <c r="E80" s="43" t="s">
        <v>573</v>
      </c>
      <c r="F80" s="60">
        <f t="shared" si="10"/>
        <v>22.2</v>
      </c>
      <c r="G80" s="60"/>
      <c r="H80" s="60"/>
      <c r="I80" s="60">
        <v>22.2</v>
      </c>
      <c r="J80" s="60"/>
      <c r="K80" s="60"/>
      <c r="L80" s="43" t="s">
        <v>455</v>
      </c>
      <c r="M80" s="43" t="s">
        <v>28</v>
      </c>
      <c r="N80" s="392"/>
      <c r="O80" s="27" t="s">
        <v>620</v>
      </c>
      <c r="P80" s="318" t="s">
        <v>621</v>
      </c>
      <c r="Q80" s="322">
        <v>2026</v>
      </c>
      <c r="R80" s="322" t="s">
        <v>573</v>
      </c>
      <c r="S80" s="60">
        <f t="shared" si="11"/>
        <v>22.2</v>
      </c>
      <c r="T80" s="60"/>
      <c r="U80" s="60"/>
      <c r="V80" s="60">
        <v>22.2</v>
      </c>
      <c r="W80" s="60"/>
      <c r="X80" s="60"/>
      <c r="Y80" s="322" t="s">
        <v>455</v>
      </c>
      <c r="Z80" s="322" t="s">
        <v>28</v>
      </c>
    </row>
    <row r="81" spans="1:26" ht="21" hidden="1" customHeight="1">
      <c r="A81" s="392"/>
      <c r="B81" s="27" t="s">
        <v>622</v>
      </c>
      <c r="C81" s="29" t="s">
        <v>623</v>
      </c>
      <c r="D81" s="43">
        <v>2026</v>
      </c>
      <c r="E81" s="43" t="s">
        <v>573</v>
      </c>
      <c r="F81" s="60">
        <f t="shared" si="10"/>
        <v>15.7</v>
      </c>
      <c r="G81" s="60"/>
      <c r="H81" s="60"/>
      <c r="I81" s="60">
        <v>15.7</v>
      </c>
      <c r="J81" s="60"/>
      <c r="K81" s="60"/>
      <c r="L81" s="43"/>
      <c r="M81" s="43"/>
      <c r="N81" s="392"/>
      <c r="O81" s="27" t="s">
        <v>622</v>
      </c>
      <c r="P81" s="318" t="s">
        <v>623</v>
      </c>
      <c r="Q81" s="322">
        <v>2026</v>
      </c>
      <c r="R81" s="322" t="s">
        <v>573</v>
      </c>
      <c r="S81" s="60">
        <f t="shared" si="11"/>
        <v>15.7</v>
      </c>
      <c r="T81" s="60"/>
      <c r="U81" s="60"/>
      <c r="V81" s="60">
        <v>15.7</v>
      </c>
      <c r="W81" s="60"/>
      <c r="X81" s="60"/>
      <c r="Y81" s="322"/>
      <c r="Z81" s="322"/>
    </row>
    <row r="82" spans="1:26" ht="35.25" hidden="1" customHeight="1">
      <c r="A82" s="392"/>
      <c r="B82" s="27" t="s">
        <v>624</v>
      </c>
      <c r="C82" s="29" t="s">
        <v>625</v>
      </c>
      <c r="D82" s="43">
        <v>2026</v>
      </c>
      <c r="E82" s="43" t="s">
        <v>573</v>
      </c>
      <c r="F82" s="60">
        <f t="shared" si="10"/>
        <v>10.75</v>
      </c>
      <c r="G82" s="60"/>
      <c r="H82" s="60"/>
      <c r="I82" s="60">
        <v>10.75</v>
      </c>
      <c r="J82" s="60"/>
      <c r="K82" s="60"/>
      <c r="L82" s="43" t="s">
        <v>626</v>
      </c>
      <c r="M82" s="43" t="s">
        <v>627</v>
      </c>
      <c r="N82" s="392"/>
      <c r="O82" s="27" t="s">
        <v>624</v>
      </c>
      <c r="P82" s="318" t="s">
        <v>625</v>
      </c>
      <c r="Q82" s="322">
        <v>2026</v>
      </c>
      <c r="R82" s="322" t="s">
        <v>573</v>
      </c>
      <c r="S82" s="60">
        <f t="shared" si="11"/>
        <v>10.75</v>
      </c>
      <c r="T82" s="60"/>
      <c r="U82" s="60"/>
      <c r="V82" s="60">
        <v>10.75</v>
      </c>
      <c r="W82" s="60"/>
      <c r="X82" s="60"/>
      <c r="Y82" s="322" t="s">
        <v>626</v>
      </c>
      <c r="Z82" s="322" t="s">
        <v>627</v>
      </c>
    </row>
    <row r="83" spans="1:26" ht="33.75" hidden="1" customHeight="1">
      <c r="A83" s="392"/>
      <c r="B83" s="27" t="s">
        <v>628</v>
      </c>
      <c r="C83" s="29" t="s">
        <v>629</v>
      </c>
      <c r="D83" s="43">
        <v>2026</v>
      </c>
      <c r="E83" s="43" t="s">
        <v>573</v>
      </c>
      <c r="F83" s="60">
        <f t="shared" si="10"/>
        <v>62.95</v>
      </c>
      <c r="G83" s="60"/>
      <c r="H83" s="60"/>
      <c r="I83" s="60">
        <v>62.95</v>
      </c>
      <c r="J83" s="60"/>
      <c r="K83" s="60"/>
      <c r="L83" s="43" t="s">
        <v>455</v>
      </c>
      <c r="M83" s="43" t="s">
        <v>31</v>
      </c>
      <c r="N83" s="392"/>
      <c r="O83" s="27" t="s">
        <v>628</v>
      </c>
      <c r="P83" s="318" t="s">
        <v>629</v>
      </c>
      <c r="Q83" s="322">
        <v>2026</v>
      </c>
      <c r="R83" s="322" t="s">
        <v>573</v>
      </c>
      <c r="S83" s="60">
        <f t="shared" si="11"/>
        <v>62.95</v>
      </c>
      <c r="T83" s="60"/>
      <c r="U83" s="60"/>
      <c r="V83" s="60">
        <v>62.95</v>
      </c>
      <c r="W83" s="60"/>
      <c r="X83" s="60"/>
      <c r="Y83" s="322" t="s">
        <v>455</v>
      </c>
      <c r="Z83" s="322" t="s">
        <v>31</v>
      </c>
    </row>
    <row r="84" spans="1:26" ht="30" hidden="1" customHeight="1">
      <c r="A84" s="392"/>
      <c r="B84" s="27" t="s">
        <v>630</v>
      </c>
      <c r="C84" s="29" t="s">
        <v>631</v>
      </c>
      <c r="D84" s="43">
        <v>2026</v>
      </c>
      <c r="E84" s="43" t="s">
        <v>573</v>
      </c>
      <c r="F84" s="60">
        <f t="shared" si="10"/>
        <v>19.45</v>
      </c>
      <c r="G84" s="60"/>
      <c r="H84" s="60"/>
      <c r="I84" s="60">
        <v>19.45</v>
      </c>
      <c r="J84" s="60"/>
      <c r="K84" s="60"/>
      <c r="L84" s="43" t="s">
        <v>455</v>
      </c>
      <c r="M84" s="43" t="s">
        <v>19</v>
      </c>
      <c r="N84" s="392"/>
      <c r="O84" s="27" t="s">
        <v>630</v>
      </c>
      <c r="P84" s="318" t="s">
        <v>631</v>
      </c>
      <c r="Q84" s="322">
        <v>2026</v>
      </c>
      <c r="R84" s="322" t="s">
        <v>573</v>
      </c>
      <c r="S84" s="60">
        <f t="shared" si="11"/>
        <v>19.45</v>
      </c>
      <c r="T84" s="60"/>
      <c r="U84" s="60"/>
      <c r="V84" s="60">
        <v>19.45</v>
      </c>
      <c r="W84" s="60"/>
      <c r="X84" s="60"/>
      <c r="Y84" s="322" t="s">
        <v>455</v>
      </c>
      <c r="Z84" s="322" t="s">
        <v>19</v>
      </c>
    </row>
    <row r="85" spans="1:26" ht="73.5" hidden="1" customHeight="1">
      <c r="A85" s="392"/>
      <c r="B85" s="27" t="s">
        <v>632</v>
      </c>
      <c r="C85" s="29" t="s">
        <v>633</v>
      </c>
      <c r="D85" s="43">
        <v>2026</v>
      </c>
      <c r="E85" s="43" t="s">
        <v>634</v>
      </c>
      <c r="F85" s="60">
        <f t="shared" si="10"/>
        <v>52</v>
      </c>
      <c r="G85" s="60"/>
      <c r="H85" s="60"/>
      <c r="I85" s="60">
        <v>52</v>
      </c>
      <c r="J85" s="60"/>
      <c r="K85" s="60"/>
      <c r="L85" s="43" t="s">
        <v>635</v>
      </c>
      <c r="M85" s="43" t="s">
        <v>636</v>
      </c>
      <c r="N85" s="392"/>
      <c r="O85" s="27" t="s">
        <v>632</v>
      </c>
      <c r="P85" s="318" t="s">
        <v>633</v>
      </c>
      <c r="Q85" s="322">
        <v>2026</v>
      </c>
      <c r="R85" s="322" t="s">
        <v>634</v>
      </c>
      <c r="S85" s="60">
        <f t="shared" si="11"/>
        <v>52</v>
      </c>
      <c r="T85" s="60"/>
      <c r="U85" s="60"/>
      <c r="V85" s="60">
        <v>52</v>
      </c>
      <c r="W85" s="60"/>
      <c r="X85" s="60"/>
      <c r="Y85" s="322" t="s">
        <v>635</v>
      </c>
      <c r="Z85" s="322" t="s">
        <v>636</v>
      </c>
    </row>
    <row r="86" spans="1:26" ht="48.75" hidden="1" customHeight="1">
      <c r="A86" s="392"/>
      <c r="B86" s="27"/>
      <c r="C86" s="40" t="s">
        <v>637</v>
      </c>
      <c r="D86" s="43"/>
      <c r="E86" s="43"/>
      <c r="F86" s="146"/>
      <c r="G86" s="60"/>
      <c r="H86" s="60"/>
      <c r="I86" s="60"/>
      <c r="J86" s="60"/>
      <c r="K86" s="60"/>
      <c r="L86" s="393"/>
      <c r="M86" s="393"/>
      <c r="N86" s="392"/>
      <c r="O86" s="27"/>
      <c r="P86" s="40" t="s">
        <v>637</v>
      </c>
      <c r="Q86" s="322"/>
      <c r="R86" s="322"/>
      <c r="S86" s="327"/>
      <c r="T86" s="60"/>
      <c r="U86" s="60"/>
      <c r="V86" s="60"/>
      <c r="W86" s="60"/>
      <c r="X86" s="60"/>
      <c r="Y86" s="393"/>
      <c r="Z86" s="393"/>
    </row>
    <row r="87" spans="1:26" ht="63" hidden="1" customHeight="1">
      <c r="A87" s="392"/>
      <c r="B87" s="27" t="s">
        <v>18</v>
      </c>
      <c r="C87" s="29" t="s">
        <v>686</v>
      </c>
      <c r="D87" s="43">
        <v>2026</v>
      </c>
      <c r="E87" s="43" t="s">
        <v>573</v>
      </c>
      <c r="F87" s="60">
        <f t="shared" ref="F87:F93" si="12">G87+H87+I87+J87+K87</f>
        <v>1240</v>
      </c>
      <c r="G87" s="60"/>
      <c r="H87" s="60"/>
      <c r="I87" s="60">
        <v>1240</v>
      </c>
      <c r="J87" s="60"/>
      <c r="K87" s="60"/>
      <c r="L87" s="43" t="s">
        <v>638</v>
      </c>
      <c r="M87" s="43" t="s">
        <v>497</v>
      </c>
      <c r="N87" s="392"/>
      <c r="O87" s="27" t="s">
        <v>18</v>
      </c>
      <c r="P87" s="318" t="s">
        <v>686</v>
      </c>
      <c r="Q87" s="322">
        <v>2026</v>
      </c>
      <c r="R87" s="322" t="s">
        <v>573</v>
      </c>
      <c r="S87" s="60">
        <f t="shared" ref="S87:S93" si="13">T87+U87+V87+W87+X87</f>
        <v>1240</v>
      </c>
      <c r="T87" s="60"/>
      <c r="U87" s="60"/>
      <c r="V87" s="60">
        <v>1240</v>
      </c>
      <c r="W87" s="60"/>
      <c r="X87" s="60"/>
      <c r="Y87" s="322" t="s">
        <v>638</v>
      </c>
      <c r="Z87" s="322" t="s">
        <v>497</v>
      </c>
    </row>
    <row r="88" spans="1:26" ht="82.5" hidden="1" customHeight="1">
      <c r="A88" s="392"/>
      <c r="B88" s="27" t="s">
        <v>205</v>
      </c>
      <c r="C88" s="29" t="s">
        <v>684</v>
      </c>
      <c r="D88" s="43">
        <v>2026</v>
      </c>
      <c r="E88" s="43" t="s">
        <v>573</v>
      </c>
      <c r="F88" s="60">
        <f t="shared" si="12"/>
        <v>300</v>
      </c>
      <c r="G88" s="60"/>
      <c r="H88" s="60"/>
      <c r="I88" s="60">
        <v>300</v>
      </c>
      <c r="J88" s="60"/>
      <c r="K88" s="60"/>
      <c r="L88" s="43" t="s">
        <v>432</v>
      </c>
      <c r="M88" s="43" t="s">
        <v>142</v>
      </c>
      <c r="N88" s="392"/>
      <c r="O88" s="27" t="s">
        <v>205</v>
      </c>
      <c r="P88" s="318" t="s">
        <v>684</v>
      </c>
      <c r="Q88" s="322">
        <v>2026</v>
      </c>
      <c r="R88" s="322" t="s">
        <v>573</v>
      </c>
      <c r="S88" s="60">
        <f t="shared" si="13"/>
        <v>300</v>
      </c>
      <c r="T88" s="60"/>
      <c r="U88" s="60"/>
      <c r="V88" s="60">
        <v>300</v>
      </c>
      <c r="W88" s="60"/>
      <c r="X88" s="60"/>
      <c r="Y88" s="322" t="s">
        <v>432</v>
      </c>
      <c r="Z88" s="322" t="s">
        <v>142</v>
      </c>
    </row>
    <row r="89" spans="1:26" ht="64.5" hidden="1" customHeight="1">
      <c r="A89" s="392"/>
      <c r="B89" s="27" t="s">
        <v>556</v>
      </c>
      <c r="C89" s="29" t="s">
        <v>685</v>
      </c>
      <c r="D89" s="43">
        <v>2026</v>
      </c>
      <c r="E89" s="43" t="s">
        <v>573</v>
      </c>
      <c r="F89" s="60">
        <f t="shared" si="12"/>
        <v>550</v>
      </c>
      <c r="G89" s="60"/>
      <c r="H89" s="60"/>
      <c r="I89" s="60">
        <v>550</v>
      </c>
      <c r="J89" s="60"/>
      <c r="K89" s="60"/>
      <c r="L89" s="43" t="s">
        <v>639</v>
      </c>
      <c r="M89" s="43" t="s">
        <v>405</v>
      </c>
      <c r="N89" s="392"/>
      <c r="O89" s="27" t="s">
        <v>556</v>
      </c>
      <c r="P89" s="318" t="s">
        <v>685</v>
      </c>
      <c r="Q89" s="322">
        <v>2026</v>
      </c>
      <c r="R89" s="322" t="s">
        <v>573</v>
      </c>
      <c r="S89" s="60">
        <f t="shared" si="13"/>
        <v>550</v>
      </c>
      <c r="T89" s="60"/>
      <c r="U89" s="60"/>
      <c r="V89" s="60">
        <v>550</v>
      </c>
      <c r="W89" s="60"/>
      <c r="X89" s="60"/>
      <c r="Y89" s="322" t="s">
        <v>639</v>
      </c>
      <c r="Z89" s="322" t="s">
        <v>405</v>
      </c>
    </row>
    <row r="90" spans="1:26" ht="96" hidden="1" customHeight="1">
      <c r="A90" s="392"/>
      <c r="B90" s="27" t="s">
        <v>470</v>
      </c>
      <c r="C90" s="29" t="s">
        <v>644</v>
      </c>
      <c r="D90" s="43">
        <v>2026</v>
      </c>
      <c r="E90" s="43" t="s">
        <v>586</v>
      </c>
      <c r="F90" s="60">
        <f t="shared" si="12"/>
        <v>650</v>
      </c>
      <c r="G90" s="60"/>
      <c r="H90" s="60"/>
      <c r="I90" s="60">
        <v>650</v>
      </c>
      <c r="J90" s="60"/>
      <c r="K90" s="60"/>
      <c r="L90" s="43" t="s">
        <v>455</v>
      </c>
      <c r="M90" s="43" t="s">
        <v>142</v>
      </c>
      <c r="N90" s="392"/>
      <c r="O90" s="27" t="s">
        <v>470</v>
      </c>
      <c r="P90" s="318" t="s">
        <v>644</v>
      </c>
      <c r="Q90" s="322">
        <v>2026</v>
      </c>
      <c r="R90" s="322" t="s">
        <v>586</v>
      </c>
      <c r="S90" s="60">
        <f t="shared" si="13"/>
        <v>650</v>
      </c>
      <c r="T90" s="60"/>
      <c r="U90" s="60"/>
      <c r="V90" s="60">
        <v>650</v>
      </c>
      <c r="W90" s="60"/>
      <c r="X90" s="60"/>
      <c r="Y90" s="322" t="s">
        <v>455</v>
      </c>
      <c r="Z90" s="322" t="s">
        <v>142</v>
      </c>
    </row>
    <row r="91" spans="1:26" ht="81.75" hidden="1" customHeight="1">
      <c r="A91" s="392"/>
      <c r="B91" s="27" t="s">
        <v>471</v>
      </c>
      <c r="C91" s="29" t="s">
        <v>715</v>
      </c>
      <c r="D91" s="43">
        <v>2026</v>
      </c>
      <c r="E91" s="43" t="s">
        <v>573</v>
      </c>
      <c r="F91" s="60">
        <f t="shared" si="12"/>
        <v>250</v>
      </c>
      <c r="G91" s="60"/>
      <c r="H91" s="60"/>
      <c r="I91" s="60">
        <v>250</v>
      </c>
      <c r="J91" s="60"/>
      <c r="K91" s="60"/>
      <c r="L91" s="43" t="s">
        <v>640</v>
      </c>
      <c r="M91" s="43" t="s">
        <v>142</v>
      </c>
      <c r="N91" s="392"/>
      <c r="O91" s="27" t="s">
        <v>471</v>
      </c>
      <c r="P91" s="318" t="s">
        <v>715</v>
      </c>
      <c r="Q91" s="322">
        <v>2026</v>
      </c>
      <c r="R91" s="322" t="s">
        <v>573</v>
      </c>
      <c r="S91" s="60">
        <f t="shared" si="13"/>
        <v>250</v>
      </c>
      <c r="T91" s="60"/>
      <c r="U91" s="60"/>
      <c r="V91" s="60">
        <v>250</v>
      </c>
      <c r="W91" s="60"/>
      <c r="X91" s="60"/>
      <c r="Y91" s="322" t="s">
        <v>640</v>
      </c>
      <c r="Z91" s="322" t="s">
        <v>142</v>
      </c>
    </row>
    <row r="92" spans="1:26" ht="129" hidden="1" customHeight="1">
      <c r="A92" s="29" t="s">
        <v>687</v>
      </c>
      <c r="B92" s="27" t="s">
        <v>18</v>
      </c>
      <c r="C92" s="145" t="s">
        <v>688</v>
      </c>
      <c r="D92" s="133">
        <v>2026</v>
      </c>
      <c r="E92" s="133" t="s">
        <v>689</v>
      </c>
      <c r="F92" s="134">
        <f t="shared" si="12"/>
        <v>100</v>
      </c>
      <c r="G92" s="134"/>
      <c r="H92" s="134"/>
      <c r="I92" s="134">
        <v>100</v>
      </c>
      <c r="J92" s="134"/>
      <c r="K92" s="134"/>
      <c r="L92" s="133" t="s">
        <v>690</v>
      </c>
      <c r="M92" s="133" t="s">
        <v>691</v>
      </c>
      <c r="N92" s="318" t="s">
        <v>687</v>
      </c>
      <c r="O92" s="27" t="s">
        <v>18</v>
      </c>
      <c r="P92" s="321" t="s">
        <v>688</v>
      </c>
      <c r="Q92" s="330">
        <v>2026</v>
      </c>
      <c r="R92" s="330" t="s">
        <v>689</v>
      </c>
      <c r="S92" s="134">
        <f t="shared" si="13"/>
        <v>100</v>
      </c>
      <c r="T92" s="134"/>
      <c r="U92" s="134"/>
      <c r="V92" s="134">
        <v>100</v>
      </c>
      <c r="W92" s="134"/>
      <c r="X92" s="134"/>
      <c r="Y92" s="330" t="s">
        <v>690</v>
      </c>
      <c r="Z92" s="330" t="s">
        <v>691</v>
      </c>
    </row>
    <row r="93" spans="1:26" ht="15" hidden="1" customHeight="1">
      <c r="A93" s="44"/>
      <c r="B93" s="44"/>
      <c r="C93" s="44" t="s">
        <v>591</v>
      </c>
      <c r="D93" s="44"/>
      <c r="E93" s="44"/>
      <c r="F93" s="15">
        <f t="shared" si="12"/>
        <v>11505.850000000002</v>
      </c>
      <c r="G93" s="15">
        <f>SUM(G43:G92)</f>
        <v>0</v>
      </c>
      <c r="H93" s="15">
        <f t="shared" ref="H93:K93" si="14">SUM(H43:H92)</f>
        <v>0</v>
      </c>
      <c r="I93" s="15">
        <f t="shared" si="14"/>
        <v>11505.850000000002</v>
      </c>
      <c r="J93" s="15">
        <f t="shared" si="14"/>
        <v>0</v>
      </c>
      <c r="K93" s="15">
        <f t="shared" si="14"/>
        <v>0</v>
      </c>
      <c r="L93" s="44"/>
      <c r="M93" s="44"/>
      <c r="N93" s="328"/>
      <c r="O93" s="328"/>
      <c r="P93" s="328" t="s">
        <v>591</v>
      </c>
      <c r="Q93" s="328"/>
      <c r="R93" s="328"/>
      <c r="S93" s="15">
        <f t="shared" si="13"/>
        <v>11505.850000000002</v>
      </c>
      <c r="T93" s="15">
        <f>SUM(T43:T92)</f>
        <v>0</v>
      </c>
      <c r="U93" s="15">
        <f t="shared" ref="U93:X93" si="15">SUM(U43:U92)</f>
        <v>0</v>
      </c>
      <c r="V93" s="15">
        <f t="shared" si="15"/>
        <v>11505.850000000002</v>
      </c>
      <c r="W93" s="15">
        <f t="shared" si="15"/>
        <v>0</v>
      </c>
      <c r="X93" s="15">
        <f t="shared" si="15"/>
        <v>0</v>
      </c>
      <c r="Y93" s="328"/>
      <c r="Z93" s="328"/>
    </row>
    <row r="94" spans="1:26" ht="15" hidden="1" customHeight="1">
      <c r="A94" s="391" t="s">
        <v>16</v>
      </c>
      <c r="B94" s="391"/>
      <c r="C94" s="391"/>
      <c r="D94" s="391"/>
      <c r="E94" s="391"/>
      <c r="F94" s="391"/>
      <c r="G94" s="391"/>
      <c r="H94" s="391"/>
      <c r="I94" s="391"/>
      <c r="J94" s="391"/>
      <c r="K94" s="391"/>
      <c r="L94" s="391"/>
      <c r="M94" s="391"/>
      <c r="N94" s="391" t="s">
        <v>16</v>
      </c>
      <c r="O94" s="391"/>
      <c r="P94" s="391"/>
      <c r="Q94" s="391"/>
      <c r="R94" s="391"/>
      <c r="S94" s="391"/>
      <c r="T94" s="391"/>
      <c r="U94" s="391"/>
      <c r="V94" s="391"/>
      <c r="W94" s="391"/>
      <c r="X94" s="391"/>
      <c r="Y94" s="391"/>
      <c r="Z94" s="391"/>
    </row>
    <row r="95" spans="1:26" ht="15" hidden="1" customHeight="1">
      <c r="A95" s="391" t="s">
        <v>821</v>
      </c>
      <c r="B95" s="391"/>
      <c r="C95" s="391"/>
      <c r="D95" s="391"/>
      <c r="E95" s="391"/>
      <c r="F95" s="391"/>
      <c r="G95" s="391"/>
      <c r="H95" s="391"/>
      <c r="I95" s="391"/>
      <c r="J95" s="391"/>
      <c r="K95" s="391"/>
      <c r="L95" s="391"/>
      <c r="M95" s="391"/>
      <c r="N95" s="391" t="s">
        <v>821</v>
      </c>
      <c r="O95" s="391"/>
      <c r="P95" s="391"/>
      <c r="Q95" s="391"/>
      <c r="R95" s="391"/>
      <c r="S95" s="391"/>
      <c r="T95" s="391"/>
      <c r="U95" s="391"/>
      <c r="V95" s="391"/>
      <c r="W95" s="391"/>
      <c r="X95" s="391"/>
      <c r="Y95" s="391"/>
      <c r="Z95" s="391"/>
    </row>
    <row r="96" spans="1:26" ht="166.5" hidden="1" customHeight="1">
      <c r="A96" s="394" t="s">
        <v>662</v>
      </c>
      <c r="B96" s="43">
        <v>1</v>
      </c>
      <c r="C96" s="29" t="s">
        <v>736</v>
      </c>
      <c r="D96" s="43">
        <v>2026</v>
      </c>
      <c r="E96" s="43" t="s">
        <v>781</v>
      </c>
      <c r="F96" s="97">
        <f t="shared" ref="F96:F107" si="16">G96+H96+I96+J96+K96</f>
        <v>2000</v>
      </c>
      <c r="G96" s="13"/>
      <c r="H96" s="13"/>
      <c r="I96" s="32">
        <v>2000</v>
      </c>
      <c r="J96" s="13"/>
      <c r="K96" s="13"/>
      <c r="L96" s="43" t="s">
        <v>732</v>
      </c>
      <c r="M96" s="42" t="s">
        <v>142</v>
      </c>
      <c r="N96" s="394" t="s">
        <v>662</v>
      </c>
      <c r="O96" s="322">
        <v>1</v>
      </c>
      <c r="P96" s="318" t="s">
        <v>736</v>
      </c>
      <c r="Q96" s="322">
        <v>2026</v>
      </c>
      <c r="R96" s="322" t="s">
        <v>781</v>
      </c>
      <c r="S96" s="97">
        <f t="shared" ref="S96:S107" si="17">T96+U96+V96+W96+X96</f>
        <v>2000</v>
      </c>
      <c r="T96" s="13"/>
      <c r="U96" s="13"/>
      <c r="V96" s="32">
        <v>2000</v>
      </c>
      <c r="W96" s="13"/>
      <c r="X96" s="13"/>
      <c r="Y96" s="322" t="s">
        <v>732</v>
      </c>
      <c r="Z96" s="42" t="s">
        <v>142</v>
      </c>
    </row>
    <row r="97" spans="1:26" ht="214.5" hidden="1" customHeight="1">
      <c r="A97" s="405"/>
      <c r="B97" s="43">
        <v>2</v>
      </c>
      <c r="C97" s="29" t="s">
        <v>737</v>
      </c>
      <c r="D97" s="43">
        <v>2026</v>
      </c>
      <c r="E97" s="43" t="s">
        <v>782</v>
      </c>
      <c r="F97" s="97">
        <f t="shared" si="16"/>
        <v>400</v>
      </c>
      <c r="G97" s="13"/>
      <c r="H97" s="13"/>
      <c r="I97" s="32">
        <v>400</v>
      </c>
      <c r="J97" s="13"/>
      <c r="K97" s="13"/>
      <c r="L97" s="43" t="s">
        <v>291</v>
      </c>
      <c r="M97" s="42" t="s">
        <v>142</v>
      </c>
      <c r="N97" s="405"/>
      <c r="O97" s="322">
        <v>2</v>
      </c>
      <c r="P97" s="318" t="s">
        <v>737</v>
      </c>
      <c r="Q97" s="322">
        <v>2026</v>
      </c>
      <c r="R97" s="322" t="s">
        <v>782</v>
      </c>
      <c r="S97" s="97">
        <f t="shared" si="17"/>
        <v>400</v>
      </c>
      <c r="T97" s="13"/>
      <c r="U97" s="13"/>
      <c r="V97" s="32">
        <v>400</v>
      </c>
      <c r="W97" s="13"/>
      <c r="X97" s="13"/>
      <c r="Y97" s="322" t="s">
        <v>291</v>
      </c>
      <c r="Z97" s="42" t="s">
        <v>142</v>
      </c>
    </row>
    <row r="98" spans="1:26" ht="269.25" hidden="1" customHeight="1">
      <c r="A98" s="405"/>
      <c r="B98" s="128">
        <v>3</v>
      </c>
      <c r="C98" s="29" t="s">
        <v>770</v>
      </c>
      <c r="D98" s="43">
        <v>2026</v>
      </c>
      <c r="E98" s="43" t="s">
        <v>783</v>
      </c>
      <c r="F98" s="97">
        <f t="shared" si="16"/>
        <v>10000</v>
      </c>
      <c r="G98" s="13"/>
      <c r="H98" s="13"/>
      <c r="I98" s="173">
        <v>10000</v>
      </c>
      <c r="J98" s="13"/>
      <c r="K98" s="13"/>
      <c r="L98" s="43" t="s">
        <v>830</v>
      </c>
      <c r="M98" s="42" t="s">
        <v>831</v>
      </c>
      <c r="N98" s="405"/>
      <c r="O98" s="128">
        <v>3</v>
      </c>
      <c r="P98" s="318" t="s">
        <v>770</v>
      </c>
      <c r="Q98" s="322">
        <v>2026</v>
      </c>
      <c r="R98" s="322" t="s">
        <v>783</v>
      </c>
      <c r="S98" s="97">
        <f t="shared" si="17"/>
        <v>10000</v>
      </c>
      <c r="T98" s="13"/>
      <c r="U98" s="13"/>
      <c r="V98" s="173">
        <v>10000</v>
      </c>
      <c r="W98" s="13"/>
      <c r="X98" s="13"/>
      <c r="Y98" s="322" t="s">
        <v>830</v>
      </c>
      <c r="Z98" s="42" t="s">
        <v>831</v>
      </c>
    </row>
    <row r="99" spans="1:26" ht="222.75" hidden="1" customHeight="1">
      <c r="A99" s="405"/>
      <c r="B99" s="43">
        <v>4</v>
      </c>
      <c r="C99" s="29" t="s">
        <v>663</v>
      </c>
      <c r="D99" s="43">
        <v>2026</v>
      </c>
      <c r="E99" s="43" t="s">
        <v>784</v>
      </c>
      <c r="F99" s="97">
        <f t="shared" si="16"/>
        <v>300</v>
      </c>
      <c r="G99" s="13"/>
      <c r="H99" s="13"/>
      <c r="I99" s="32">
        <v>300</v>
      </c>
      <c r="J99" s="13"/>
      <c r="K99" s="13"/>
      <c r="L99" s="43" t="s">
        <v>669</v>
      </c>
      <c r="M99" s="42" t="s">
        <v>675</v>
      </c>
      <c r="N99" s="405"/>
      <c r="O99" s="322">
        <v>4</v>
      </c>
      <c r="P99" s="318" t="s">
        <v>663</v>
      </c>
      <c r="Q99" s="322">
        <v>2026</v>
      </c>
      <c r="R99" s="322" t="s">
        <v>784</v>
      </c>
      <c r="S99" s="97">
        <f t="shared" si="17"/>
        <v>300</v>
      </c>
      <c r="T99" s="13"/>
      <c r="U99" s="13"/>
      <c r="V99" s="32">
        <v>300</v>
      </c>
      <c r="W99" s="13"/>
      <c r="X99" s="13"/>
      <c r="Y99" s="322" t="s">
        <v>669</v>
      </c>
      <c r="Z99" s="42" t="s">
        <v>675</v>
      </c>
    </row>
    <row r="100" spans="1:26" ht="163.5" hidden="1" customHeight="1">
      <c r="A100" s="405"/>
      <c r="B100" s="43">
        <v>5</v>
      </c>
      <c r="C100" s="29" t="s">
        <v>664</v>
      </c>
      <c r="D100" s="43">
        <v>2026</v>
      </c>
      <c r="E100" s="43" t="s">
        <v>785</v>
      </c>
      <c r="F100" s="97">
        <f t="shared" si="16"/>
        <v>100</v>
      </c>
      <c r="G100" s="13"/>
      <c r="H100" s="13"/>
      <c r="I100" s="32">
        <v>100</v>
      </c>
      <c r="J100" s="13"/>
      <c r="K100" s="13"/>
      <c r="L100" s="43" t="s">
        <v>670</v>
      </c>
      <c r="M100" s="42" t="s">
        <v>676</v>
      </c>
      <c r="N100" s="405"/>
      <c r="O100" s="322">
        <v>5</v>
      </c>
      <c r="P100" s="318" t="s">
        <v>664</v>
      </c>
      <c r="Q100" s="322">
        <v>2026</v>
      </c>
      <c r="R100" s="322" t="s">
        <v>785</v>
      </c>
      <c r="S100" s="97">
        <f t="shared" si="17"/>
        <v>100</v>
      </c>
      <c r="T100" s="13"/>
      <c r="U100" s="13"/>
      <c r="V100" s="32">
        <v>100</v>
      </c>
      <c r="W100" s="13"/>
      <c r="X100" s="13"/>
      <c r="Y100" s="322" t="s">
        <v>670</v>
      </c>
      <c r="Z100" s="42" t="s">
        <v>676</v>
      </c>
    </row>
    <row r="101" spans="1:26" ht="112.5" hidden="1" customHeight="1">
      <c r="A101" s="405"/>
      <c r="B101" s="43">
        <v>6</v>
      </c>
      <c r="C101" s="29" t="s">
        <v>665</v>
      </c>
      <c r="D101" s="43">
        <v>2026</v>
      </c>
      <c r="E101" s="43" t="s">
        <v>786</v>
      </c>
      <c r="F101" s="97">
        <f t="shared" si="16"/>
        <v>200</v>
      </c>
      <c r="G101" s="13"/>
      <c r="H101" s="13"/>
      <c r="I101" s="32">
        <v>200</v>
      </c>
      <c r="J101" s="13"/>
      <c r="K101" s="13"/>
      <c r="L101" s="43" t="s">
        <v>671</v>
      </c>
      <c r="M101" s="42" t="s">
        <v>677</v>
      </c>
      <c r="N101" s="405"/>
      <c r="O101" s="322">
        <v>6</v>
      </c>
      <c r="P101" s="318" t="s">
        <v>665</v>
      </c>
      <c r="Q101" s="322">
        <v>2026</v>
      </c>
      <c r="R101" s="322" t="s">
        <v>786</v>
      </c>
      <c r="S101" s="97">
        <f t="shared" si="17"/>
        <v>200</v>
      </c>
      <c r="T101" s="13"/>
      <c r="U101" s="13"/>
      <c r="V101" s="32">
        <v>200</v>
      </c>
      <c r="W101" s="13"/>
      <c r="X101" s="13"/>
      <c r="Y101" s="322" t="s">
        <v>671</v>
      </c>
      <c r="Z101" s="42" t="s">
        <v>677</v>
      </c>
    </row>
    <row r="102" spans="1:26" ht="250.5" hidden="1" customHeight="1">
      <c r="A102" s="405"/>
      <c r="B102" s="43">
        <v>7</v>
      </c>
      <c r="C102" s="29" t="s">
        <v>666</v>
      </c>
      <c r="D102" s="43">
        <v>2026</v>
      </c>
      <c r="E102" s="43" t="s">
        <v>787</v>
      </c>
      <c r="F102" s="97">
        <f t="shared" si="16"/>
        <v>2000</v>
      </c>
      <c r="G102" s="13"/>
      <c r="H102" s="13"/>
      <c r="I102" s="32">
        <v>2000</v>
      </c>
      <c r="J102" s="13"/>
      <c r="K102" s="13"/>
      <c r="L102" s="43" t="s">
        <v>731</v>
      </c>
      <c r="M102" s="42"/>
      <c r="N102" s="405"/>
      <c r="O102" s="322">
        <v>7</v>
      </c>
      <c r="P102" s="318" t="s">
        <v>666</v>
      </c>
      <c r="Q102" s="322">
        <v>2026</v>
      </c>
      <c r="R102" s="322" t="s">
        <v>787</v>
      </c>
      <c r="S102" s="97">
        <f t="shared" si="17"/>
        <v>2000</v>
      </c>
      <c r="T102" s="13"/>
      <c r="U102" s="13"/>
      <c r="V102" s="32">
        <v>2000</v>
      </c>
      <c r="W102" s="13"/>
      <c r="X102" s="13"/>
      <c r="Y102" s="322" t="s">
        <v>731</v>
      </c>
      <c r="Z102" s="42"/>
    </row>
    <row r="103" spans="1:26" ht="210" hidden="1" customHeight="1">
      <c r="A103" s="405"/>
      <c r="B103" s="43">
        <v>8</v>
      </c>
      <c r="C103" s="29" t="s">
        <v>680</v>
      </c>
      <c r="D103" s="43">
        <v>2026</v>
      </c>
      <c r="E103" s="43" t="s">
        <v>788</v>
      </c>
      <c r="F103" s="97">
        <f t="shared" si="16"/>
        <v>300</v>
      </c>
      <c r="G103" s="13"/>
      <c r="H103" s="13"/>
      <c r="I103" s="32">
        <v>300</v>
      </c>
      <c r="J103" s="13"/>
      <c r="K103" s="13"/>
      <c r="L103" s="43" t="s">
        <v>672</v>
      </c>
      <c r="M103" s="42" t="s">
        <v>142</v>
      </c>
      <c r="N103" s="405"/>
      <c r="O103" s="322">
        <v>8</v>
      </c>
      <c r="P103" s="318" t="s">
        <v>680</v>
      </c>
      <c r="Q103" s="322">
        <v>2026</v>
      </c>
      <c r="R103" s="322" t="s">
        <v>788</v>
      </c>
      <c r="S103" s="97">
        <f t="shared" si="17"/>
        <v>300</v>
      </c>
      <c r="T103" s="13"/>
      <c r="U103" s="13"/>
      <c r="V103" s="32">
        <v>300</v>
      </c>
      <c r="W103" s="13"/>
      <c r="X103" s="13"/>
      <c r="Y103" s="322" t="s">
        <v>672</v>
      </c>
      <c r="Z103" s="42" t="s">
        <v>142</v>
      </c>
    </row>
    <row r="104" spans="1:26" ht="182.25" hidden="1" customHeight="1">
      <c r="A104" s="405"/>
      <c r="B104" s="43">
        <v>9</v>
      </c>
      <c r="C104" s="29" t="s">
        <v>667</v>
      </c>
      <c r="D104" s="43">
        <v>2026</v>
      </c>
      <c r="E104" s="43" t="s">
        <v>789</v>
      </c>
      <c r="F104" s="97">
        <f t="shared" si="16"/>
        <v>51</v>
      </c>
      <c r="G104" s="13"/>
      <c r="H104" s="13"/>
      <c r="I104" s="32">
        <v>51</v>
      </c>
      <c r="J104" s="13"/>
      <c r="K104" s="13"/>
      <c r="L104" s="43" t="s">
        <v>726</v>
      </c>
      <c r="M104" s="42" t="s">
        <v>678</v>
      </c>
      <c r="N104" s="405"/>
      <c r="O104" s="322">
        <v>9</v>
      </c>
      <c r="P104" s="318" t="s">
        <v>667</v>
      </c>
      <c r="Q104" s="322">
        <v>2026</v>
      </c>
      <c r="R104" s="322" t="s">
        <v>789</v>
      </c>
      <c r="S104" s="97">
        <f t="shared" si="17"/>
        <v>51</v>
      </c>
      <c r="T104" s="13"/>
      <c r="U104" s="13"/>
      <c r="V104" s="32">
        <v>51</v>
      </c>
      <c r="W104" s="13"/>
      <c r="X104" s="13"/>
      <c r="Y104" s="322" t="s">
        <v>726</v>
      </c>
      <c r="Z104" s="42" t="s">
        <v>678</v>
      </c>
    </row>
    <row r="105" spans="1:26" ht="159.75" hidden="1" customHeight="1">
      <c r="A105" s="405"/>
      <c r="B105" s="43">
        <v>10</v>
      </c>
      <c r="C105" s="29" t="s">
        <v>668</v>
      </c>
      <c r="D105" s="43">
        <v>2026</v>
      </c>
      <c r="E105" s="43" t="s">
        <v>785</v>
      </c>
      <c r="F105" s="97">
        <f t="shared" si="16"/>
        <v>5</v>
      </c>
      <c r="G105" s="13"/>
      <c r="H105" s="13"/>
      <c r="I105" s="32">
        <v>5</v>
      </c>
      <c r="J105" s="13"/>
      <c r="K105" s="13"/>
      <c r="L105" s="43" t="s">
        <v>673</v>
      </c>
      <c r="M105" s="42" t="s">
        <v>679</v>
      </c>
      <c r="N105" s="405"/>
      <c r="O105" s="322">
        <v>10</v>
      </c>
      <c r="P105" s="318" t="s">
        <v>668</v>
      </c>
      <c r="Q105" s="322">
        <v>2026</v>
      </c>
      <c r="R105" s="322" t="s">
        <v>785</v>
      </c>
      <c r="S105" s="97">
        <f t="shared" si="17"/>
        <v>5</v>
      </c>
      <c r="T105" s="13"/>
      <c r="U105" s="13"/>
      <c r="V105" s="32">
        <v>5</v>
      </c>
      <c r="W105" s="13"/>
      <c r="X105" s="13"/>
      <c r="Y105" s="322" t="s">
        <v>673</v>
      </c>
      <c r="Z105" s="42" t="s">
        <v>679</v>
      </c>
    </row>
    <row r="106" spans="1:26" ht="239.25" hidden="1" customHeight="1">
      <c r="A106" s="405"/>
      <c r="B106" s="43">
        <v>11</v>
      </c>
      <c r="C106" s="29" t="s">
        <v>738</v>
      </c>
      <c r="D106" s="43">
        <v>2026</v>
      </c>
      <c r="E106" s="105" t="s">
        <v>790</v>
      </c>
      <c r="F106" s="97">
        <f t="shared" si="16"/>
        <v>50</v>
      </c>
      <c r="G106" s="13"/>
      <c r="H106" s="13"/>
      <c r="I106" s="32">
        <v>50</v>
      </c>
      <c r="J106" s="13"/>
      <c r="K106" s="13"/>
      <c r="L106" s="27" t="s">
        <v>674</v>
      </c>
      <c r="M106" s="42" t="s">
        <v>754</v>
      </c>
      <c r="N106" s="405"/>
      <c r="O106" s="322">
        <v>11</v>
      </c>
      <c r="P106" s="318" t="s">
        <v>738</v>
      </c>
      <c r="Q106" s="322">
        <v>2026</v>
      </c>
      <c r="R106" s="105" t="s">
        <v>790</v>
      </c>
      <c r="S106" s="97">
        <f t="shared" si="17"/>
        <v>50</v>
      </c>
      <c r="T106" s="13"/>
      <c r="U106" s="13"/>
      <c r="V106" s="32">
        <v>50</v>
      </c>
      <c r="W106" s="13"/>
      <c r="X106" s="13"/>
      <c r="Y106" s="27" t="s">
        <v>674</v>
      </c>
      <c r="Z106" s="42" t="s">
        <v>754</v>
      </c>
    </row>
    <row r="107" spans="1:26" ht="219" hidden="1" customHeight="1">
      <c r="A107" s="405"/>
      <c r="B107" s="43">
        <v>12</v>
      </c>
      <c r="C107" s="127" t="s">
        <v>928</v>
      </c>
      <c r="D107" s="43">
        <v>2026</v>
      </c>
      <c r="E107" s="185" t="s">
        <v>905</v>
      </c>
      <c r="F107" s="97">
        <f t="shared" si="16"/>
        <v>150</v>
      </c>
      <c r="G107" s="13"/>
      <c r="H107" s="13"/>
      <c r="I107" s="32">
        <v>150</v>
      </c>
      <c r="J107" s="13"/>
      <c r="K107" s="13"/>
      <c r="L107" s="27" t="s">
        <v>739</v>
      </c>
      <c r="M107" s="42" t="s">
        <v>740</v>
      </c>
      <c r="N107" s="405"/>
      <c r="O107" s="322">
        <v>12</v>
      </c>
      <c r="P107" s="127" t="s">
        <v>928</v>
      </c>
      <c r="Q107" s="322">
        <v>2026</v>
      </c>
      <c r="R107" s="185" t="s">
        <v>905</v>
      </c>
      <c r="S107" s="97">
        <f t="shared" si="17"/>
        <v>150</v>
      </c>
      <c r="T107" s="13"/>
      <c r="U107" s="13"/>
      <c r="V107" s="32">
        <v>150</v>
      </c>
      <c r="W107" s="13"/>
      <c r="X107" s="13"/>
      <c r="Y107" s="27" t="s">
        <v>739</v>
      </c>
      <c r="Z107" s="42" t="s">
        <v>740</v>
      </c>
    </row>
    <row r="108" spans="1:26" ht="186.75" hidden="1" customHeight="1">
      <c r="A108" s="405"/>
      <c r="B108" s="43"/>
      <c r="C108" s="11" t="s">
        <v>903</v>
      </c>
      <c r="D108" s="43">
        <v>2026</v>
      </c>
      <c r="E108" s="43" t="s">
        <v>913</v>
      </c>
      <c r="F108" s="97">
        <f>I108</f>
        <v>0</v>
      </c>
      <c r="G108" s="13"/>
      <c r="H108" s="13"/>
      <c r="I108" s="32"/>
      <c r="J108" s="13"/>
      <c r="K108" s="13"/>
      <c r="L108" s="27" t="s">
        <v>886</v>
      </c>
      <c r="M108" s="200" t="s">
        <v>887</v>
      </c>
      <c r="N108" s="405"/>
      <c r="O108" s="322"/>
      <c r="P108" s="11" t="s">
        <v>903</v>
      </c>
      <c r="Q108" s="322">
        <v>2026</v>
      </c>
      <c r="R108" s="322" t="s">
        <v>913</v>
      </c>
      <c r="S108" s="97">
        <f>V108</f>
        <v>0</v>
      </c>
      <c r="T108" s="13"/>
      <c r="U108" s="13"/>
      <c r="V108" s="32"/>
      <c r="W108" s="13"/>
      <c r="X108" s="13"/>
      <c r="Y108" s="27" t="s">
        <v>886</v>
      </c>
      <c r="Z108" s="200" t="s">
        <v>887</v>
      </c>
    </row>
    <row r="109" spans="1:26" ht="228.75" hidden="1" customHeight="1">
      <c r="A109" s="405"/>
      <c r="B109" s="43">
        <v>13</v>
      </c>
      <c r="C109" s="186" t="s">
        <v>904</v>
      </c>
      <c r="D109" s="43">
        <v>2026</v>
      </c>
      <c r="E109" s="43" t="s">
        <v>905</v>
      </c>
      <c r="F109" s="97">
        <f>I109</f>
        <v>100</v>
      </c>
      <c r="G109" s="13"/>
      <c r="H109" s="13"/>
      <c r="I109" s="32">
        <v>100</v>
      </c>
      <c r="J109" s="13"/>
      <c r="K109" s="13"/>
      <c r="L109" s="176" t="s">
        <v>906</v>
      </c>
      <c r="M109" s="177" t="s">
        <v>907</v>
      </c>
      <c r="N109" s="405"/>
      <c r="O109" s="322">
        <v>13</v>
      </c>
      <c r="P109" s="186" t="s">
        <v>904</v>
      </c>
      <c r="Q109" s="322">
        <v>2026</v>
      </c>
      <c r="R109" s="322" t="s">
        <v>905</v>
      </c>
      <c r="S109" s="97">
        <f>V109</f>
        <v>100</v>
      </c>
      <c r="T109" s="13"/>
      <c r="U109" s="13"/>
      <c r="V109" s="32">
        <v>100</v>
      </c>
      <c r="W109" s="13"/>
      <c r="X109" s="13"/>
      <c r="Y109" s="176" t="s">
        <v>906</v>
      </c>
      <c r="Z109" s="177" t="s">
        <v>907</v>
      </c>
    </row>
    <row r="110" spans="1:26" ht="208.5" hidden="1" customHeight="1">
      <c r="A110" s="405"/>
      <c r="B110" s="43">
        <v>14</v>
      </c>
      <c r="C110" s="135" t="s">
        <v>920</v>
      </c>
      <c r="D110" s="43">
        <v>2026</v>
      </c>
      <c r="E110" s="43" t="s">
        <v>905</v>
      </c>
      <c r="F110" s="97">
        <f>I110</f>
        <v>1400</v>
      </c>
      <c r="G110" s="13"/>
      <c r="H110" s="13"/>
      <c r="I110" s="32">
        <v>1400</v>
      </c>
      <c r="J110" s="13"/>
      <c r="K110" s="13"/>
      <c r="L110" s="136" t="s">
        <v>208</v>
      </c>
      <c r="M110" s="136" t="s">
        <v>142</v>
      </c>
      <c r="N110" s="405"/>
      <c r="O110" s="322">
        <v>14</v>
      </c>
      <c r="P110" s="135" t="s">
        <v>920</v>
      </c>
      <c r="Q110" s="322">
        <v>2026</v>
      </c>
      <c r="R110" s="322" t="s">
        <v>905</v>
      </c>
      <c r="S110" s="97">
        <f>V110</f>
        <v>1400</v>
      </c>
      <c r="T110" s="13"/>
      <c r="U110" s="13"/>
      <c r="V110" s="32">
        <v>1400</v>
      </c>
      <c r="W110" s="13"/>
      <c r="X110" s="13"/>
      <c r="Y110" s="136" t="s">
        <v>208</v>
      </c>
      <c r="Z110" s="136" t="s">
        <v>142</v>
      </c>
    </row>
    <row r="111" spans="1:26" ht="87.75" hidden="1" customHeight="1">
      <c r="A111" s="405"/>
      <c r="B111" s="43">
        <v>15</v>
      </c>
      <c r="C111" s="222" t="s">
        <v>926</v>
      </c>
      <c r="D111" s="43">
        <v>2026</v>
      </c>
      <c r="E111" s="43" t="s">
        <v>407</v>
      </c>
      <c r="F111" s="97">
        <f>I111</f>
        <v>121.4</v>
      </c>
      <c r="G111" s="13"/>
      <c r="H111" s="13"/>
      <c r="I111" s="32">
        <v>121.4</v>
      </c>
      <c r="J111" s="13"/>
      <c r="K111" s="13"/>
      <c r="L111" s="187" t="s">
        <v>927</v>
      </c>
      <c r="M111" s="187" t="s">
        <v>142</v>
      </c>
      <c r="N111" s="405"/>
      <c r="O111" s="322">
        <v>15</v>
      </c>
      <c r="P111" s="222" t="s">
        <v>926</v>
      </c>
      <c r="Q111" s="322">
        <v>2026</v>
      </c>
      <c r="R111" s="322" t="s">
        <v>407</v>
      </c>
      <c r="S111" s="97">
        <f>V111</f>
        <v>121.4</v>
      </c>
      <c r="T111" s="13"/>
      <c r="U111" s="13"/>
      <c r="V111" s="32">
        <v>121.4</v>
      </c>
      <c r="W111" s="13"/>
      <c r="X111" s="13"/>
      <c r="Y111" s="187" t="s">
        <v>927</v>
      </c>
      <c r="Z111" s="187" t="s">
        <v>142</v>
      </c>
    </row>
    <row r="112" spans="1:26" ht="256.5" hidden="1" customHeight="1">
      <c r="A112" s="405"/>
      <c r="B112" s="406">
        <v>16</v>
      </c>
      <c r="C112" s="201" t="s">
        <v>939</v>
      </c>
      <c r="D112" s="406">
        <v>2026</v>
      </c>
      <c r="E112" s="406" t="s">
        <v>940</v>
      </c>
      <c r="F112" s="97"/>
      <c r="G112" s="13"/>
      <c r="H112" s="13"/>
      <c r="I112" s="32"/>
      <c r="J112" s="13"/>
      <c r="K112" s="13"/>
      <c r="L112" s="197"/>
      <c r="M112" s="197"/>
      <c r="N112" s="405"/>
      <c r="O112" s="406">
        <v>16</v>
      </c>
      <c r="P112" s="201" t="s">
        <v>939</v>
      </c>
      <c r="Q112" s="406">
        <v>2026</v>
      </c>
      <c r="R112" s="406" t="s">
        <v>940</v>
      </c>
      <c r="S112" s="97"/>
      <c r="T112" s="13"/>
      <c r="U112" s="13"/>
      <c r="V112" s="32"/>
      <c r="W112" s="13"/>
      <c r="X112" s="13"/>
      <c r="Y112" s="197"/>
      <c r="Z112" s="197"/>
    </row>
    <row r="113" spans="1:26" ht="98.25" hidden="1" customHeight="1">
      <c r="A113" s="405"/>
      <c r="B113" s="407"/>
      <c r="C113" s="198" t="s">
        <v>986</v>
      </c>
      <c r="D113" s="407"/>
      <c r="E113" s="407"/>
      <c r="F113" s="97">
        <f>I113+H113+J113+K113</f>
        <v>31924</v>
      </c>
      <c r="G113" s="13"/>
      <c r="H113" s="32">
        <v>20000</v>
      </c>
      <c r="I113" s="32">
        <v>11924</v>
      </c>
      <c r="J113" s="13"/>
      <c r="K113" s="196"/>
      <c r="L113" s="136" t="s">
        <v>555</v>
      </c>
      <c r="M113" s="136" t="s">
        <v>987</v>
      </c>
      <c r="N113" s="405"/>
      <c r="O113" s="407"/>
      <c r="P113" s="198" t="s">
        <v>986</v>
      </c>
      <c r="Q113" s="407"/>
      <c r="R113" s="407"/>
      <c r="S113" s="97">
        <f>V113+U113+W113+X113</f>
        <v>31924</v>
      </c>
      <c r="T113" s="13"/>
      <c r="U113" s="32">
        <v>20000</v>
      </c>
      <c r="V113" s="32">
        <v>11924</v>
      </c>
      <c r="W113" s="13"/>
      <c r="X113" s="196"/>
      <c r="Y113" s="136" t="s">
        <v>555</v>
      </c>
      <c r="Z113" s="136" t="s">
        <v>987</v>
      </c>
    </row>
    <row r="114" spans="1:26" ht="36" hidden="1" customHeight="1">
      <c r="A114" s="405"/>
      <c r="B114" s="407"/>
      <c r="C114" s="199" t="s">
        <v>945</v>
      </c>
      <c r="D114" s="407"/>
      <c r="E114" s="407"/>
      <c r="F114" s="97">
        <f t="shared" ref="F114:F119" si="18">I114</f>
        <v>650</v>
      </c>
      <c r="G114" s="13"/>
      <c r="H114" s="13"/>
      <c r="I114" s="32">
        <v>650</v>
      </c>
      <c r="J114" s="13"/>
      <c r="K114" s="196"/>
      <c r="L114" s="136" t="s">
        <v>941</v>
      </c>
      <c r="M114" s="136" t="s">
        <v>942</v>
      </c>
      <c r="N114" s="405"/>
      <c r="O114" s="407"/>
      <c r="P114" s="199" t="s">
        <v>945</v>
      </c>
      <c r="Q114" s="407"/>
      <c r="R114" s="407"/>
      <c r="S114" s="97">
        <f t="shared" ref="S114:S119" si="19">V114</f>
        <v>650</v>
      </c>
      <c r="T114" s="13"/>
      <c r="U114" s="13"/>
      <c r="V114" s="32">
        <v>650</v>
      </c>
      <c r="W114" s="13"/>
      <c r="X114" s="196"/>
      <c r="Y114" s="136" t="s">
        <v>941</v>
      </c>
      <c r="Z114" s="136" t="s">
        <v>942</v>
      </c>
    </row>
    <row r="115" spans="1:26" ht="41.25" hidden="1" customHeight="1">
      <c r="A115" s="405"/>
      <c r="B115" s="407"/>
      <c r="C115" s="198" t="s">
        <v>946</v>
      </c>
      <c r="D115" s="407"/>
      <c r="E115" s="407"/>
      <c r="F115" s="97">
        <f t="shared" si="18"/>
        <v>1566.72</v>
      </c>
      <c r="G115" s="13"/>
      <c r="H115" s="13"/>
      <c r="I115" s="32">
        <v>1566.72</v>
      </c>
      <c r="J115" s="13"/>
      <c r="K115" s="196"/>
      <c r="L115" s="136" t="s">
        <v>943</v>
      </c>
      <c r="M115" s="136" t="s">
        <v>988</v>
      </c>
      <c r="N115" s="405"/>
      <c r="O115" s="407"/>
      <c r="P115" s="198" t="s">
        <v>946</v>
      </c>
      <c r="Q115" s="407"/>
      <c r="R115" s="407"/>
      <c r="S115" s="97">
        <f t="shared" si="19"/>
        <v>1566.72</v>
      </c>
      <c r="T115" s="13"/>
      <c r="U115" s="13"/>
      <c r="V115" s="32">
        <v>1566.72</v>
      </c>
      <c r="W115" s="13"/>
      <c r="X115" s="196"/>
      <c r="Y115" s="136" t="s">
        <v>943</v>
      </c>
      <c r="Z115" s="136" t="s">
        <v>988</v>
      </c>
    </row>
    <row r="116" spans="1:26" ht="78" hidden="1" customHeight="1">
      <c r="A116" s="405"/>
      <c r="B116" s="407"/>
      <c r="C116" s="198" t="s">
        <v>989</v>
      </c>
      <c r="D116" s="407"/>
      <c r="E116" s="407"/>
      <c r="F116" s="97">
        <f t="shared" si="18"/>
        <v>793.7</v>
      </c>
      <c r="G116" s="13"/>
      <c r="H116" s="13"/>
      <c r="I116" s="32">
        <v>793.7</v>
      </c>
      <c r="J116" s="13"/>
      <c r="K116" s="196"/>
      <c r="L116" s="187" t="s">
        <v>990</v>
      </c>
      <c r="M116" s="187" t="s">
        <v>991</v>
      </c>
      <c r="N116" s="405"/>
      <c r="O116" s="407"/>
      <c r="P116" s="198" t="s">
        <v>989</v>
      </c>
      <c r="Q116" s="407"/>
      <c r="R116" s="407"/>
      <c r="S116" s="97">
        <f t="shared" si="19"/>
        <v>793.7</v>
      </c>
      <c r="T116" s="13"/>
      <c r="U116" s="13"/>
      <c r="V116" s="32">
        <v>793.7</v>
      </c>
      <c r="W116" s="13"/>
      <c r="X116" s="196"/>
      <c r="Y116" s="187" t="s">
        <v>990</v>
      </c>
      <c r="Z116" s="187" t="s">
        <v>991</v>
      </c>
    </row>
    <row r="117" spans="1:26" ht="41.25" hidden="1" customHeight="1">
      <c r="A117" s="405"/>
      <c r="B117" s="408"/>
      <c r="C117" s="198" t="s">
        <v>992</v>
      </c>
      <c r="D117" s="408"/>
      <c r="E117" s="408"/>
      <c r="F117" s="97">
        <f t="shared" si="18"/>
        <v>199.92</v>
      </c>
      <c r="G117" s="13"/>
      <c r="H117" s="13"/>
      <c r="I117" s="32">
        <v>199.92</v>
      </c>
      <c r="J117" s="13"/>
      <c r="K117" s="196"/>
      <c r="L117" s="187" t="s">
        <v>993</v>
      </c>
      <c r="M117" s="187" t="s">
        <v>994</v>
      </c>
      <c r="N117" s="405"/>
      <c r="O117" s="408"/>
      <c r="P117" s="198" t="s">
        <v>992</v>
      </c>
      <c r="Q117" s="408"/>
      <c r="R117" s="408"/>
      <c r="S117" s="97">
        <f t="shared" si="19"/>
        <v>199.92</v>
      </c>
      <c r="T117" s="13"/>
      <c r="U117" s="13"/>
      <c r="V117" s="32">
        <v>199.92</v>
      </c>
      <c r="W117" s="13"/>
      <c r="X117" s="196"/>
      <c r="Y117" s="187" t="s">
        <v>993</v>
      </c>
      <c r="Z117" s="187" t="s">
        <v>994</v>
      </c>
    </row>
    <row r="118" spans="1:26" ht="258.75" hidden="1" customHeight="1">
      <c r="A118" s="405"/>
      <c r="B118" s="133">
        <v>17</v>
      </c>
      <c r="C118" s="236" t="s">
        <v>1020</v>
      </c>
      <c r="D118" s="133">
        <v>2026</v>
      </c>
      <c r="E118" s="133" t="s">
        <v>1021</v>
      </c>
      <c r="F118" s="97">
        <f t="shared" si="18"/>
        <v>15000</v>
      </c>
      <c r="G118" s="13"/>
      <c r="H118" s="13"/>
      <c r="I118" s="32">
        <v>15000</v>
      </c>
      <c r="J118" s="13"/>
      <c r="K118" s="196"/>
      <c r="L118" s="187" t="s">
        <v>455</v>
      </c>
      <c r="M118" s="187" t="s">
        <v>649</v>
      </c>
      <c r="N118" s="405"/>
      <c r="O118" s="330">
        <v>17</v>
      </c>
      <c r="P118" s="236" t="s">
        <v>1020</v>
      </c>
      <c r="Q118" s="330">
        <v>2026</v>
      </c>
      <c r="R118" s="330" t="s">
        <v>1021</v>
      </c>
      <c r="S118" s="97">
        <f t="shared" si="19"/>
        <v>15000</v>
      </c>
      <c r="T118" s="13"/>
      <c r="U118" s="13"/>
      <c r="V118" s="32">
        <v>15000</v>
      </c>
      <c r="W118" s="13"/>
      <c r="X118" s="196"/>
      <c r="Y118" s="187" t="s">
        <v>455</v>
      </c>
      <c r="Z118" s="187" t="s">
        <v>649</v>
      </c>
    </row>
    <row r="119" spans="1:26" ht="180.75" hidden="1" customHeight="1">
      <c r="A119" s="395"/>
      <c r="B119" s="133">
        <v>18</v>
      </c>
      <c r="C119" s="236" t="s">
        <v>1022</v>
      </c>
      <c r="D119" s="133">
        <v>2026</v>
      </c>
      <c r="E119" s="133" t="s">
        <v>407</v>
      </c>
      <c r="F119" s="97">
        <f t="shared" si="18"/>
        <v>32000</v>
      </c>
      <c r="G119" s="13"/>
      <c r="H119" s="13"/>
      <c r="I119" s="32">
        <v>32000</v>
      </c>
      <c r="J119" s="13"/>
      <c r="K119" s="196"/>
      <c r="L119" s="187" t="s">
        <v>455</v>
      </c>
      <c r="M119" s="187" t="s">
        <v>1023</v>
      </c>
      <c r="N119" s="395"/>
      <c r="O119" s="330">
        <v>18</v>
      </c>
      <c r="P119" s="236" t="s">
        <v>1022</v>
      </c>
      <c r="Q119" s="330">
        <v>2026</v>
      </c>
      <c r="R119" s="330" t="s">
        <v>407</v>
      </c>
      <c r="S119" s="97">
        <f t="shared" si="19"/>
        <v>32000</v>
      </c>
      <c r="T119" s="13"/>
      <c r="U119" s="13"/>
      <c r="V119" s="32">
        <v>32000</v>
      </c>
      <c r="W119" s="13"/>
      <c r="X119" s="196"/>
      <c r="Y119" s="187" t="s">
        <v>455</v>
      </c>
      <c r="Z119" s="187" t="s">
        <v>1023</v>
      </c>
    </row>
    <row r="120" spans="1:26" ht="279" hidden="1" customHeight="1">
      <c r="A120" s="394" t="s">
        <v>763</v>
      </c>
      <c r="B120" s="43">
        <v>1</v>
      </c>
      <c r="C120" s="29" t="s">
        <v>764</v>
      </c>
      <c r="D120" s="43">
        <v>2026</v>
      </c>
      <c r="E120" s="43" t="s">
        <v>762</v>
      </c>
      <c r="F120" s="97">
        <f>G120+H120+I120+J120+K120</f>
        <v>1000</v>
      </c>
      <c r="G120" s="13"/>
      <c r="H120" s="13"/>
      <c r="I120" s="32">
        <v>1000</v>
      </c>
      <c r="J120" s="13"/>
      <c r="K120" s="13"/>
      <c r="L120" s="181" t="s">
        <v>672</v>
      </c>
      <c r="M120" s="180" t="s">
        <v>144</v>
      </c>
      <c r="N120" s="394" t="s">
        <v>763</v>
      </c>
      <c r="O120" s="322">
        <v>1</v>
      </c>
      <c r="P120" s="318" t="s">
        <v>764</v>
      </c>
      <c r="Q120" s="322">
        <v>2026</v>
      </c>
      <c r="R120" s="322" t="s">
        <v>762</v>
      </c>
      <c r="S120" s="97">
        <f>T120+U120+V120+W120+X120</f>
        <v>1000</v>
      </c>
      <c r="T120" s="13"/>
      <c r="U120" s="13"/>
      <c r="V120" s="32">
        <v>1000</v>
      </c>
      <c r="W120" s="13"/>
      <c r="X120" s="13"/>
      <c r="Y120" s="181" t="s">
        <v>672</v>
      </c>
      <c r="Z120" s="180" t="s">
        <v>144</v>
      </c>
    </row>
    <row r="121" spans="1:26" ht="287.25" hidden="1" customHeight="1">
      <c r="A121" s="395"/>
      <c r="B121" s="43">
        <v>2</v>
      </c>
      <c r="C121" s="29" t="s">
        <v>773</v>
      </c>
      <c r="D121" s="43">
        <v>2026</v>
      </c>
      <c r="E121" s="43" t="s">
        <v>762</v>
      </c>
      <c r="F121" s="146">
        <f>G121+H121+I121+J121+K121</f>
        <v>500</v>
      </c>
      <c r="G121" s="146"/>
      <c r="H121" s="146"/>
      <c r="I121" s="146">
        <v>500</v>
      </c>
      <c r="J121" s="13"/>
      <c r="K121" s="13"/>
      <c r="L121" s="176"/>
      <c r="M121" s="177"/>
      <c r="N121" s="395"/>
      <c r="O121" s="322">
        <v>2</v>
      </c>
      <c r="P121" s="318" t="s">
        <v>773</v>
      </c>
      <c r="Q121" s="322">
        <v>2026</v>
      </c>
      <c r="R121" s="322" t="s">
        <v>762</v>
      </c>
      <c r="S121" s="327">
        <f>T121+U121+V121+W121+X121</f>
        <v>500</v>
      </c>
      <c r="T121" s="327"/>
      <c r="U121" s="327"/>
      <c r="V121" s="327">
        <v>500</v>
      </c>
      <c r="W121" s="13"/>
      <c r="X121" s="13"/>
      <c r="Y121" s="176"/>
      <c r="Z121" s="177"/>
    </row>
    <row r="122" spans="1:26" ht="81" hidden="1" customHeight="1">
      <c r="A122" s="396" t="s">
        <v>885</v>
      </c>
      <c r="B122" s="244"/>
      <c r="C122" s="245" t="s">
        <v>884</v>
      </c>
      <c r="D122" s="246">
        <v>2026</v>
      </c>
      <c r="E122" s="247" t="s">
        <v>912</v>
      </c>
      <c r="F122" s="248">
        <f t="shared" ref="F122:F127" si="20">SUM(G122:K122)</f>
        <v>0</v>
      </c>
      <c r="G122" s="249"/>
      <c r="H122" s="249"/>
      <c r="I122" s="250">
        <v>0</v>
      </c>
      <c r="J122" s="249"/>
      <c r="K122" s="251"/>
      <c r="L122" s="252" t="s">
        <v>909</v>
      </c>
      <c r="M122" s="139" t="s">
        <v>405</v>
      </c>
      <c r="N122" s="396" t="s">
        <v>885</v>
      </c>
      <c r="O122" s="244"/>
      <c r="P122" s="245" t="s">
        <v>884</v>
      </c>
      <c r="Q122" s="246">
        <v>2026</v>
      </c>
      <c r="R122" s="247" t="s">
        <v>912</v>
      </c>
      <c r="S122" s="248">
        <f t="shared" ref="S122:S127" si="21">SUM(T122:X122)</f>
        <v>0</v>
      </c>
      <c r="T122" s="249"/>
      <c r="U122" s="249"/>
      <c r="V122" s="250">
        <v>0</v>
      </c>
      <c r="W122" s="249"/>
      <c r="X122" s="251"/>
      <c r="Y122" s="252" t="s">
        <v>909</v>
      </c>
      <c r="Z122" s="139" t="s">
        <v>405</v>
      </c>
    </row>
    <row r="123" spans="1:26" ht="119.25" hidden="1" customHeight="1">
      <c r="A123" s="397"/>
      <c r="B123" s="43">
        <v>1</v>
      </c>
      <c r="C123" s="186" t="s">
        <v>959</v>
      </c>
      <c r="D123" s="163">
        <v>2026</v>
      </c>
      <c r="E123" s="61" t="s">
        <v>645</v>
      </c>
      <c r="F123" s="164">
        <f t="shared" si="20"/>
        <v>10401</v>
      </c>
      <c r="G123" s="146"/>
      <c r="H123" s="146"/>
      <c r="I123" s="234">
        <v>10401</v>
      </c>
      <c r="J123" s="13"/>
      <c r="K123" s="13"/>
      <c r="L123" s="136" t="s">
        <v>910</v>
      </c>
      <c r="M123" s="136" t="s">
        <v>911</v>
      </c>
      <c r="N123" s="397"/>
      <c r="O123" s="322">
        <v>1</v>
      </c>
      <c r="P123" s="186" t="s">
        <v>959</v>
      </c>
      <c r="Q123" s="163">
        <v>2026</v>
      </c>
      <c r="R123" s="61" t="s">
        <v>645</v>
      </c>
      <c r="S123" s="164">
        <f t="shared" si="21"/>
        <v>10401</v>
      </c>
      <c r="T123" s="327"/>
      <c r="U123" s="327"/>
      <c r="V123" s="234">
        <v>10401</v>
      </c>
      <c r="W123" s="13"/>
      <c r="X123" s="13"/>
      <c r="Y123" s="136" t="s">
        <v>910</v>
      </c>
      <c r="Z123" s="136" t="s">
        <v>911</v>
      </c>
    </row>
    <row r="124" spans="1:26" ht="119.25" hidden="1" customHeight="1">
      <c r="A124" s="397"/>
      <c r="B124" s="43">
        <v>2</v>
      </c>
      <c r="C124" s="135" t="s">
        <v>456</v>
      </c>
      <c r="D124" s="163">
        <v>2026</v>
      </c>
      <c r="E124" s="61" t="s">
        <v>921</v>
      </c>
      <c r="F124" s="164">
        <f t="shared" si="20"/>
        <v>3500</v>
      </c>
      <c r="G124" s="146"/>
      <c r="H124" s="146"/>
      <c r="I124" s="234">
        <v>3500</v>
      </c>
      <c r="J124" s="13"/>
      <c r="K124" s="13"/>
      <c r="L124" s="136" t="s">
        <v>922</v>
      </c>
      <c r="M124" s="136" t="s">
        <v>142</v>
      </c>
      <c r="N124" s="397"/>
      <c r="O124" s="322">
        <v>2</v>
      </c>
      <c r="P124" s="135" t="s">
        <v>456</v>
      </c>
      <c r="Q124" s="163">
        <v>2026</v>
      </c>
      <c r="R124" s="61" t="s">
        <v>921</v>
      </c>
      <c r="S124" s="164">
        <f t="shared" si="21"/>
        <v>3500</v>
      </c>
      <c r="T124" s="327"/>
      <c r="U124" s="327"/>
      <c r="V124" s="234">
        <v>3500</v>
      </c>
      <c r="W124" s="13"/>
      <c r="X124" s="13"/>
      <c r="Y124" s="136" t="s">
        <v>922</v>
      </c>
      <c r="Z124" s="136" t="s">
        <v>142</v>
      </c>
    </row>
    <row r="125" spans="1:26" ht="135.75" hidden="1" customHeight="1">
      <c r="A125" s="397"/>
      <c r="B125" s="231">
        <v>3</v>
      </c>
      <c r="C125" s="256" t="s">
        <v>1024</v>
      </c>
      <c r="D125" s="237">
        <v>2026</v>
      </c>
      <c r="E125" s="238" t="s">
        <v>921</v>
      </c>
      <c r="F125" s="239">
        <f t="shared" si="20"/>
        <v>3000</v>
      </c>
      <c r="G125" s="240"/>
      <c r="H125" s="240"/>
      <c r="I125" s="241">
        <v>3000</v>
      </c>
      <c r="J125" s="242"/>
      <c r="K125" s="242"/>
      <c r="L125" s="231" t="s">
        <v>432</v>
      </c>
      <c r="M125" s="243" t="s">
        <v>845</v>
      </c>
      <c r="N125" s="397"/>
      <c r="O125" s="231">
        <v>3</v>
      </c>
      <c r="P125" s="256" t="s">
        <v>1024</v>
      </c>
      <c r="Q125" s="237">
        <v>2026</v>
      </c>
      <c r="R125" s="238" t="s">
        <v>921</v>
      </c>
      <c r="S125" s="239">
        <f t="shared" si="21"/>
        <v>3000</v>
      </c>
      <c r="T125" s="240"/>
      <c r="U125" s="240"/>
      <c r="V125" s="241">
        <v>3000</v>
      </c>
      <c r="W125" s="242"/>
      <c r="X125" s="242"/>
      <c r="Y125" s="231" t="s">
        <v>432</v>
      </c>
      <c r="Z125" s="325" t="s">
        <v>845</v>
      </c>
    </row>
    <row r="126" spans="1:26" ht="150.75" hidden="1" customHeight="1">
      <c r="A126" s="397"/>
      <c r="B126" s="43">
        <v>4</v>
      </c>
      <c r="C126" s="135" t="s">
        <v>929</v>
      </c>
      <c r="D126" s="163">
        <v>2026</v>
      </c>
      <c r="E126" s="61" t="s">
        <v>921</v>
      </c>
      <c r="F126" s="164">
        <f t="shared" si="20"/>
        <v>5000</v>
      </c>
      <c r="G126" s="146"/>
      <c r="H126" s="146"/>
      <c r="I126" s="234">
        <v>5000</v>
      </c>
      <c r="J126" s="13"/>
      <c r="K126" s="13"/>
      <c r="L126" s="43" t="s">
        <v>931</v>
      </c>
      <c r="M126" s="136" t="s">
        <v>930</v>
      </c>
      <c r="N126" s="397"/>
      <c r="O126" s="322">
        <v>4</v>
      </c>
      <c r="P126" s="135" t="s">
        <v>929</v>
      </c>
      <c r="Q126" s="163">
        <v>2026</v>
      </c>
      <c r="R126" s="61" t="s">
        <v>921</v>
      </c>
      <c r="S126" s="164">
        <f t="shared" si="21"/>
        <v>5000</v>
      </c>
      <c r="T126" s="327"/>
      <c r="U126" s="327"/>
      <c r="V126" s="234">
        <v>5000</v>
      </c>
      <c r="W126" s="13"/>
      <c r="X126" s="13"/>
      <c r="Y126" s="322" t="s">
        <v>931</v>
      </c>
      <c r="Z126" s="136" t="s">
        <v>930</v>
      </c>
    </row>
    <row r="127" spans="1:26" ht="150.75" hidden="1" customHeight="1">
      <c r="A127" s="398"/>
      <c r="B127" s="43">
        <v>5</v>
      </c>
      <c r="C127" s="135" t="s">
        <v>935</v>
      </c>
      <c r="D127" s="61">
        <v>2026</v>
      </c>
      <c r="E127" s="61" t="s">
        <v>937</v>
      </c>
      <c r="F127" s="62">
        <f t="shared" si="20"/>
        <v>162</v>
      </c>
      <c r="G127" s="146"/>
      <c r="H127" s="146"/>
      <c r="I127" s="234">
        <v>162</v>
      </c>
      <c r="J127" s="13"/>
      <c r="K127" s="13"/>
      <c r="L127" s="136" t="s">
        <v>936</v>
      </c>
      <c r="M127" s="136" t="s">
        <v>25</v>
      </c>
      <c r="N127" s="398"/>
      <c r="O127" s="322">
        <v>5</v>
      </c>
      <c r="P127" s="135" t="s">
        <v>935</v>
      </c>
      <c r="Q127" s="61">
        <v>2026</v>
      </c>
      <c r="R127" s="61" t="s">
        <v>937</v>
      </c>
      <c r="S127" s="62">
        <f t="shared" si="21"/>
        <v>162</v>
      </c>
      <c r="T127" s="327"/>
      <c r="U127" s="327"/>
      <c r="V127" s="234">
        <v>162</v>
      </c>
      <c r="W127" s="13"/>
      <c r="X127" s="13"/>
      <c r="Y127" s="136" t="s">
        <v>936</v>
      </c>
      <c r="Z127" s="136" t="s">
        <v>25</v>
      </c>
    </row>
    <row r="128" spans="1:26" ht="18" hidden="1" customHeight="1">
      <c r="A128" s="145"/>
      <c r="B128" s="43"/>
      <c r="C128" s="14" t="s">
        <v>293</v>
      </c>
      <c r="D128" s="43"/>
      <c r="E128" s="43"/>
      <c r="F128" s="106">
        <f>G128+H128+I128+J128+K128</f>
        <v>122874.74</v>
      </c>
      <c r="G128" s="13">
        <f>SUM(G96:G127)</f>
        <v>0</v>
      </c>
      <c r="H128" s="13">
        <f t="shared" ref="H128:K128" si="22">SUM(H96:H127)</f>
        <v>20000</v>
      </c>
      <c r="I128" s="13">
        <f t="shared" si="22"/>
        <v>102874.74</v>
      </c>
      <c r="J128" s="13">
        <f t="shared" si="22"/>
        <v>0</v>
      </c>
      <c r="K128" s="13">
        <f t="shared" si="22"/>
        <v>0</v>
      </c>
      <c r="L128" s="27"/>
      <c r="M128" s="42"/>
      <c r="N128" s="321"/>
      <c r="O128" s="322"/>
      <c r="P128" s="14" t="s">
        <v>293</v>
      </c>
      <c r="Q128" s="322"/>
      <c r="R128" s="322"/>
      <c r="S128" s="106">
        <f>T128+U128+V128+W128+X128</f>
        <v>122874.74</v>
      </c>
      <c r="T128" s="13">
        <f>SUM(T96:T127)</f>
        <v>0</v>
      </c>
      <c r="U128" s="13">
        <f t="shared" ref="U128:X128" si="23">SUM(U96:U127)</f>
        <v>20000</v>
      </c>
      <c r="V128" s="13">
        <f t="shared" si="23"/>
        <v>102874.74</v>
      </c>
      <c r="W128" s="13">
        <f t="shared" si="23"/>
        <v>0</v>
      </c>
      <c r="X128" s="13">
        <f t="shared" si="23"/>
        <v>0</v>
      </c>
      <c r="Y128" s="27"/>
      <c r="Z128" s="42"/>
    </row>
    <row r="129" spans="1:26" ht="18" hidden="1" customHeight="1">
      <c r="A129" s="399" t="s">
        <v>822</v>
      </c>
      <c r="B129" s="400"/>
      <c r="C129" s="400"/>
      <c r="D129" s="400"/>
      <c r="E129" s="400"/>
      <c r="F129" s="400"/>
      <c r="G129" s="400"/>
      <c r="H129" s="400"/>
      <c r="I129" s="400"/>
      <c r="J129" s="400"/>
      <c r="K129" s="400"/>
      <c r="L129" s="400"/>
      <c r="M129" s="401"/>
      <c r="N129" s="399" t="s">
        <v>822</v>
      </c>
      <c r="O129" s="400"/>
      <c r="P129" s="400"/>
      <c r="Q129" s="400"/>
      <c r="R129" s="400"/>
      <c r="S129" s="400"/>
      <c r="T129" s="400"/>
      <c r="U129" s="400"/>
      <c r="V129" s="400"/>
      <c r="W129" s="400"/>
      <c r="X129" s="400"/>
      <c r="Y129" s="400"/>
      <c r="Z129" s="401"/>
    </row>
    <row r="130" spans="1:26" ht="203.25" hidden="1" customHeight="1">
      <c r="A130" s="402" t="s">
        <v>832</v>
      </c>
      <c r="B130" s="43">
        <v>0</v>
      </c>
      <c r="C130" s="186" t="s">
        <v>888</v>
      </c>
      <c r="D130" s="43">
        <v>2026</v>
      </c>
      <c r="E130" s="49" t="s">
        <v>833</v>
      </c>
      <c r="F130" s="141">
        <f t="shared" ref="F130:F166" si="24">G130+H130+I130+J130+K130</f>
        <v>0</v>
      </c>
      <c r="G130" s="13"/>
      <c r="H130" s="43"/>
      <c r="I130" s="32">
        <v>0</v>
      </c>
      <c r="J130" s="13"/>
      <c r="K130" s="13"/>
      <c r="L130" s="43" t="s">
        <v>834</v>
      </c>
      <c r="M130" s="43" t="s">
        <v>142</v>
      </c>
      <c r="N130" s="402" t="s">
        <v>832</v>
      </c>
      <c r="O130" s="322">
        <v>0</v>
      </c>
      <c r="P130" s="186" t="s">
        <v>888</v>
      </c>
      <c r="Q130" s="322">
        <v>2026</v>
      </c>
      <c r="R130" s="49" t="s">
        <v>833</v>
      </c>
      <c r="S130" s="141">
        <f t="shared" ref="S130:S166" si="25">T130+U130+V130+W130+X130</f>
        <v>0</v>
      </c>
      <c r="T130" s="13"/>
      <c r="U130" s="322"/>
      <c r="V130" s="32">
        <v>0</v>
      </c>
      <c r="W130" s="13"/>
      <c r="X130" s="13"/>
      <c r="Y130" s="322" t="s">
        <v>834</v>
      </c>
      <c r="Z130" s="322" t="s">
        <v>142</v>
      </c>
    </row>
    <row r="131" spans="1:26" ht="255.75" hidden="1" customHeight="1">
      <c r="A131" s="403"/>
      <c r="B131" s="43">
        <v>0</v>
      </c>
      <c r="C131" s="135" t="s">
        <v>889</v>
      </c>
      <c r="D131" s="43">
        <v>2026</v>
      </c>
      <c r="E131" s="49" t="s">
        <v>952</v>
      </c>
      <c r="F131" s="141">
        <f t="shared" si="24"/>
        <v>0</v>
      </c>
      <c r="G131" s="13"/>
      <c r="H131" s="43"/>
      <c r="I131" s="32">
        <v>0</v>
      </c>
      <c r="J131" s="13"/>
      <c r="K131" s="13"/>
      <c r="L131" s="43" t="s">
        <v>834</v>
      </c>
      <c r="M131" s="43" t="s">
        <v>25</v>
      </c>
      <c r="N131" s="403"/>
      <c r="O131" s="322">
        <v>0</v>
      </c>
      <c r="P131" s="135" t="s">
        <v>889</v>
      </c>
      <c r="Q131" s="322">
        <v>2026</v>
      </c>
      <c r="R131" s="49" t="s">
        <v>952</v>
      </c>
      <c r="S131" s="141">
        <f t="shared" si="25"/>
        <v>0</v>
      </c>
      <c r="T131" s="13"/>
      <c r="U131" s="322"/>
      <c r="V131" s="32">
        <v>0</v>
      </c>
      <c r="W131" s="13"/>
      <c r="X131" s="13"/>
      <c r="Y131" s="322" t="s">
        <v>834</v>
      </c>
      <c r="Z131" s="322" t="s">
        <v>25</v>
      </c>
    </row>
    <row r="132" spans="1:26" ht="235.5" hidden="1" customHeight="1">
      <c r="A132" s="403"/>
      <c r="B132" s="43">
        <v>0</v>
      </c>
      <c r="C132" s="29" t="s">
        <v>835</v>
      </c>
      <c r="D132" s="43">
        <v>2026</v>
      </c>
      <c r="E132" s="49" t="s">
        <v>952</v>
      </c>
      <c r="F132" s="141">
        <f t="shared" si="24"/>
        <v>0</v>
      </c>
      <c r="G132" s="13"/>
      <c r="H132" s="43"/>
      <c r="I132" s="32">
        <v>0</v>
      </c>
      <c r="J132" s="13"/>
      <c r="K132" s="13"/>
      <c r="L132" s="43" t="s">
        <v>834</v>
      </c>
      <c r="M132" s="43" t="s">
        <v>25</v>
      </c>
      <c r="N132" s="403"/>
      <c r="O132" s="322">
        <v>0</v>
      </c>
      <c r="P132" s="318" t="s">
        <v>835</v>
      </c>
      <c r="Q132" s="322">
        <v>2026</v>
      </c>
      <c r="R132" s="49" t="s">
        <v>952</v>
      </c>
      <c r="S132" s="141">
        <f t="shared" si="25"/>
        <v>0</v>
      </c>
      <c r="T132" s="13"/>
      <c r="U132" s="322"/>
      <c r="V132" s="32">
        <v>0</v>
      </c>
      <c r="W132" s="13"/>
      <c r="X132" s="13"/>
      <c r="Y132" s="322" t="s">
        <v>834</v>
      </c>
      <c r="Z132" s="322" t="s">
        <v>25</v>
      </c>
    </row>
    <row r="133" spans="1:26" ht="191.25" hidden="1" customHeight="1">
      <c r="A133" s="403"/>
      <c r="B133" s="43">
        <v>1</v>
      </c>
      <c r="C133" s="29" t="s">
        <v>836</v>
      </c>
      <c r="D133" s="43">
        <v>2026</v>
      </c>
      <c r="E133" s="49" t="s">
        <v>837</v>
      </c>
      <c r="F133" s="141">
        <f t="shared" si="24"/>
        <v>5</v>
      </c>
      <c r="G133" s="13"/>
      <c r="H133" s="142"/>
      <c r="I133" s="32">
        <v>5</v>
      </c>
      <c r="J133" s="13"/>
      <c r="K133" s="13"/>
      <c r="L133" s="66" t="s">
        <v>838</v>
      </c>
      <c r="M133" s="143" t="s">
        <v>142</v>
      </c>
      <c r="N133" s="403"/>
      <c r="O133" s="322">
        <v>1</v>
      </c>
      <c r="P133" s="318" t="s">
        <v>836</v>
      </c>
      <c r="Q133" s="322">
        <v>2026</v>
      </c>
      <c r="R133" s="49" t="s">
        <v>837</v>
      </c>
      <c r="S133" s="141">
        <f t="shared" si="25"/>
        <v>5</v>
      </c>
      <c r="T133" s="13"/>
      <c r="U133" s="142"/>
      <c r="V133" s="32">
        <v>5</v>
      </c>
      <c r="W133" s="13"/>
      <c r="X133" s="13"/>
      <c r="Y133" s="66" t="s">
        <v>838</v>
      </c>
      <c r="Z133" s="143" t="s">
        <v>142</v>
      </c>
    </row>
    <row r="134" spans="1:26" ht="206.25" hidden="1" customHeight="1">
      <c r="A134" s="403"/>
      <c r="B134" s="43">
        <v>2</v>
      </c>
      <c r="C134" s="144" t="s">
        <v>961</v>
      </c>
      <c r="D134" s="43">
        <v>2026</v>
      </c>
      <c r="E134" s="49" t="s">
        <v>951</v>
      </c>
      <c r="F134" s="141">
        <f t="shared" si="24"/>
        <v>6800</v>
      </c>
      <c r="G134" s="13"/>
      <c r="H134" s="142"/>
      <c r="I134" s="32">
        <v>6800</v>
      </c>
      <c r="J134" s="13"/>
      <c r="K134" s="13"/>
      <c r="L134" s="66" t="s">
        <v>20</v>
      </c>
      <c r="M134" s="43" t="s">
        <v>20</v>
      </c>
      <c r="N134" s="403"/>
      <c r="O134" s="322">
        <v>2</v>
      </c>
      <c r="P134" s="320" t="s">
        <v>961</v>
      </c>
      <c r="Q134" s="322">
        <v>2026</v>
      </c>
      <c r="R134" s="49" t="s">
        <v>951</v>
      </c>
      <c r="S134" s="141">
        <f t="shared" si="25"/>
        <v>6800</v>
      </c>
      <c r="T134" s="13"/>
      <c r="U134" s="142"/>
      <c r="V134" s="32">
        <v>6800</v>
      </c>
      <c r="W134" s="13"/>
      <c r="X134" s="13"/>
      <c r="Y134" s="66" t="s">
        <v>20</v>
      </c>
      <c r="Z134" s="322" t="s">
        <v>20</v>
      </c>
    </row>
    <row r="135" spans="1:26" ht="246" hidden="1" customHeight="1">
      <c r="A135" s="403"/>
      <c r="B135" s="218">
        <v>3</v>
      </c>
      <c r="C135" s="144" t="s">
        <v>963</v>
      </c>
      <c r="D135" s="43">
        <v>2026</v>
      </c>
      <c r="E135" s="49" t="s">
        <v>1019</v>
      </c>
      <c r="F135" s="141">
        <f t="shared" si="24"/>
        <v>2500</v>
      </c>
      <c r="G135" s="13"/>
      <c r="H135" s="142"/>
      <c r="I135" s="32">
        <v>2500</v>
      </c>
      <c r="J135" s="13"/>
      <c r="K135" s="13"/>
      <c r="L135" s="66" t="s">
        <v>964</v>
      </c>
      <c r="M135" s="43" t="s">
        <v>142</v>
      </c>
      <c r="N135" s="403"/>
      <c r="O135" s="218">
        <v>3</v>
      </c>
      <c r="P135" s="320" t="s">
        <v>963</v>
      </c>
      <c r="Q135" s="322">
        <v>2026</v>
      </c>
      <c r="R135" s="49" t="s">
        <v>1019</v>
      </c>
      <c r="S135" s="141">
        <f t="shared" si="25"/>
        <v>2500</v>
      </c>
      <c r="T135" s="13"/>
      <c r="U135" s="142"/>
      <c r="V135" s="32">
        <v>2500</v>
      </c>
      <c r="W135" s="13"/>
      <c r="X135" s="13"/>
      <c r="Y135" s="66" t="s">
        <v>964</v>
      </c>
      <c r="Z135" s="322" t="s">
        <v>142</v>
      </c>
    </row>
    <row r="136" spans="1:26" ht="238.5" hidden="1" customHeight="1">
      <c r="A136" s="403"/>
      <c r="B136" s="218">
        <v>4</v>
      </c>
      <c r="C136" s="144" t="s">
        <v>962</v>
      </c>
      <c r="D136" s="43">
        <v>2026</v>
      </c>
      <c r="E136" s="49" t="s">
        <v>1019</v>
      </c>
      <c r="F136" s="141">
        <f t="shared" si="24"/>
        <v>2500</v>
      </c>
      <c r="G136" s="13"/>
      <c r="H136" s="142"/>
      <c r="I136" s="32">
        <v>2500</v>
      </c>
      <c r="J136" s="13"/>
      <c r="K136" s="13"/>
      <c r="L136" s="66" t="s">
        <v>964</v>
      </c>
      <c r="M136" s="43" t="s">
        <v>142</v>
      </c>
      <c r="N136" s="403"/>
      <c r="O136" s="218">
        <v>4</v>
      </c>
      <c r="P136" s="320" t="s">
        <v>962</v>
      </c>
      <c r="Q136" s="322">
        <v>2026</v>
      </c>
      <c r="R136" s="49" t="s">
        <v>1019</v>
      </c>
      <c r="S136" s="141">
        <f t="shared" si="25"/>
        <v>2500</v>
      </c>
      <c r="T136" s="13"/>
      <c r="U136" s="142"/>
      <c r="V136" s="32">
        <v>2500</v>
      </c>
      <c r="W136" s="13"/>
      <c r="X136" s="13"/>
      <c r="Y136" s="66" t="s">
        <v>964</v>
      </c>
      <c r="Z136" s="322" t="s">
        <v>142</v>
      </c>
    </row>
    <row r="137" spans="1:26" ht="246.75" hidden="1" customHeight="1">
      <c r="A137" s="403"/>
      <c r="B137" s="218">
        <v>5</v>
      </c>
      <c r="C137" s="144" t="s">
        <v>965</v>
      </c>
      <c r="D137" s="43">
        <v>2026</v>
      </c>
      <c r="E137" s="49" t="s">
        <v>1019</v>
      </c>
      <c r="F137" s="141">
        <f t="shared" si="24"/>
        <v>3300</v>
      </c>
      <c r="G137" s="13"/>
      <c r="H137" s="142"/>
      <c r="I137" s="32">
        <v>3300</v>
      </c>
      <c r="J137" s="13"/>
      <c r="K137" s="13"/>
      <c r="L137" s="66" t="s">
        <v>964</v>
      </c>
      <c r="M137" s="43" t="s">
        <v>142</v>
      </c>
      <c r="N137" s="403"/>
      <c r="O137" s="218">
        <v>5</v>
      </c>
      <c r="P137" s="320" t="s">
        <v>965</v>
      </c>
      <c r="Q137" s="322">
        <v>2026</v>
      </c>
      <c r="R137" s="49" t="s">
        <v>1019</v>
      </c>
      <c r="S137" s="141">
        <f t="shared" si="25"/>
        <v>3300</v>
      </c>
      <c r="T137" s="13"/>
      <c r="U137" s="142"/>
      <c r="V137" s="32">
        <v>3300</v>
      </c>
      <c r="W137" s="13"/>
      <c r="X137" s="13"/>
      <c r="Y137" s="66" t="s">
        <v>964</v>
      </c>
      <c r="Z137" s="322" t="s">
        <v>142</v>
      </c>
    </row>
    <row r="138" spans="1:26" ht="249" hidden="1" customHeight="1">
      <c r="A138" s="403"/>
      <c r="B138" s="218">
        <v>6</v>
      </c>
      <c r="C138" s="144" t="s">
        <v>966</v>
      </c>
      <c r="D138" s="43">
        <v>2026</v>
      </c>
      <c r="E138" s="49" t="s">
        <v>1019</v>
      </c>
      <c r="F138" s="141">
        <f t="shared" si="24"/>
        <v>400</v>
      </c>
      <c r="G138" s="13"/>
      <c r="H138" s="142"/>
      <c r="I138" s="32">
        <v>400</v>
      </c>
      <c r="J138" s="13"/>
      <c r="K138" s="13"/>
      <c r="L138" s="66" t="s">
        <v>964</v>
      </c>
      <c r="M138" s="43" t="s">
        <v>142</v>
      </c>
      <c r="N138" s="403"/>
      <c r="O138" s="218">
        <v>6</v>
      </c>
      <c r="P138" s="320" t="s">
        <v>966</v>
      </c>
      <c r="Q138" s="322">
        <v>2026</v>
      </c>
      <c r="R138" s="49" t="s">
        <v>1019</v>
      </c>
      <c r="S138" s="141">
        <f t="shared" si="25"/>
        <v>400</v>
      </c>
      <c r="T138" s="13"/>
      <c r="U138" s="142"/>
      <c r="V138" s="32">
        <v>400</v>
      </c>
      <c r="W138" s="13"/>
      <c r="X138" s="13"/>
      <c r="Y138" s="66" t="s">
        <v>964</v>
      </c>
      <c r="Z138" s="322" t="s">
        <v>142</v>
      </c>
    </row>
    <row r="139" spans="1:26" ht="244.5" hidden="1" customHeight="1">
      <c r="A139" s="403"/>
      <c r="B139" s="218">
        <v>7</v>
      </c>
      <c r="C139" s="144" t="s">
        <v>967</v>
      </c>
      <c r="D139" s="43">
        <v>2026</v>
      </c>
      <c r="E139" s="49" t="s">
        <v>1019</v>
      </c>
      <c r="F139" s="141">
        <f t="shared" si="24"/>
        <v>1000</v>
      </c>
      <c r="G139" s="13"/>
      <c r="H139" s="142"/>
      <c r="I139" s="32">
        <v>1000</v>
      </c>
      <c r="J139" s="13"/>
      <c r="K139" s="13"/>
      <c r="L139" s="66" t="s">
        <v>964</v>
      </c>
      <c r="M139" s="43" t="s">
        <v>142</v>
      </c>
      <c r="N139" s="403"/>
      <c r="O139" s="218">
        <v>7</v>
      </c>
      <c r="P139" s="320" t="s">
        <v>967</v>
      </c>
      <c r="Q139" s="322">
        <v>2026</v>
      </c>
      <c r="R139" s="49" t="s">
        <v>1019</v>
      </c>
      <c r="S139" s="141">
        <f t="shared" si="25"/>
        <v>1000</v>
      </c>
      <c r="T139" s="13"/>
      <c r="U139" s="142"/>
      <c r="V139" s="32">
        <v>1000</v>
      </c>
      <c r="W139" s="13"/>
      <c r="X139" s="13"/>
      <c r="Y139" s="66" t="s">
        <v>964</v>
      </c>
      <c r="Z139" s="322" t="s">
        <v>142</v>
      </c>
    </row>
    <row r="140" spans="1:26" ht="246.75" hidden="1" customHeight="1">
      <c r="A140" s="403"/>
      <c r="B140" s="218">
        <v>8</v>
      </c>
      <c r="C140" s="144" t="s">
        <v>968</v>
      </c>
      <c r="D140" s="43">
        <v>2026</v>
      </c>
      <c r="E140" s="49" t="s">
        <v>1019</v>
      </c>
      <c r="F140" s="141">
        <f t="shared" si="24"/>
        <v>5000</v>
      </c>
      <c r="G140" s="13"/>
      <c r="H140" s="142"/>
      <c r="I140" s="32">
        <v>5000</v>
      </c>
      <c r="J140" s="13"/>
      <c r="K140" s="13"/>
      <c r="L140" s="66" t="s">
        <v>964</v>
      </c>
      <c r="M140" s="43" t="s">
        <v>142</v>
      </c>
      <c r="N140" s="403"/>
      <c r="O140" s="218">
        <v>8</v>
      </c>
      <c r="P140" s="320" t="s">
        <v>968</v>
      </c>
      <c r="Q140" s="322">
        <v>2026</v>
      </c>
      <c r="R140" s="49" t="s">
        <v>1019</v>
      </c>
      <c r="S140" s="141">
        <f t="shared" si="25"/>
        <v>5000</v>
      </c>
      <c r="T140" s="13"/>
      <c r="U140" s="142"/>
      <c r="V140" s="32">
        <v>5000</v>
      </c>
      <c r="W140" s="13"/>
      <c r="X140" s="13"/>
      <c r="Y140" s="66" t="s">
        <v>964</v>
      </c>
      <c r="Z140" s="322" t="s">
        <v>142</v>
      </c>
    </row>
    <row r="141" spans="1:26" ht="200.25" hidden="1" customHeight="1">
      <c r="A141" s="403"/>
      <c r="B141" s="218">
        <v>9</v>
      </c>
      <c r="C141" s="144" t="s">
        <v>969</v>
      </c>
      <c r="D141" s="43">
        <v>2026</v>
      </c>
      <c r="E141" s="49" t="s">
        <v>1009</v>
      </c>
      <c r="F141" s="141">
        <f t="shared" si="24"/>
        <v>1000</v>
      </c>
      <c r="G141" s="13"/>
      <c r="H141" s="142"/>
      <c r="I141" s="32">
        <v>1000</v>
      </c>
      <c r="J141" s="13"/>
      <c r="K141" s="13"/>
      <c r="L141" s="66" t="s">
        <v>964</v>
      </c>
      <c r="M141" s="43" t="s">
        <v>142</v>
      </c>
      <c r="N141" s="403"/>
      <c r="O141" s="218">
        <v>9</v>
      </c>
      <c r="P141" s="320" t="s">
        <v>969</v>
      </c>
      <c r="Q141" s="322">
        <v>2026</v>
      </c>
      <c r="R141" s="49" t="s">
        <v>1009</v>
      </c>
      <c r="S141" s="141">
        <f t="shared" si="25"/>
        <v>1000</v>
      </c>
      <c r="T141" s="13"/>
      <c r="U141" s="142"/>
      <c r="V141" s="32">
        <v>1000</v>
      </c>
      <c r="W141" s="13"/>
      <c r="X141" s="13"/>
      <c r="Y141" s="66" t="s">
        <v>964</v>
      </c>
      <c r="Z141" s="322" t="s">
        <v>142</v>
      </c>
    </row>
    <row r="142" spans="1:26" ht="234" hidden="1" customHeight="1">
      <c r="A142" s="403"/>
      <c r="B142" s="218">
        <v>10</v>
      </c>
      <c r="C142" s="144" t="s">
        <v>970</v>
      </c>
      <c r="D142" s="43">
        <v>2026</v>
      </c>
      <c r="E142" s="49" t="s">
        <v>1019</v>
      </c>
      <c r="F142" s="141">
        <f t="shared" si="24"/>
        <v>800</v>
      </c>
      <c r="G142" s="13"/>
      <c r="H142" s="142"/>
      <c r="I142" s="32">
        <v>800</v>
      </c>
      <c r="J142" s="13"/>
      <c r="K142" s="13"/>
      <c r="L142" s="66" t="s">
        <v>964</v>
      </c>
      <c r="M142" s="43" t="s">
        <v>142</v>
      </c>
      <c r="N142" s="403"/>
      <c r="O142" s="218">
        <v>10</v>
      </c>
      <c r="P142" s="320" t="s">
        <v>970</v>
      </c>
      <c r="Q142" s="322">
        <v>2026</v>
      </c>
      <c r="R142" s="49" t="s">
        <v>1019</v>
      </c>
      <c r="S142" s="141">
        <f t="shared" si="25"/>
        <v>800</v>
      </c>
      <c r="T142" s="13"/>
      <c r="U142" s="142"/>
      <c r="V142" s="32">
        <v>800</v>
      </c>
      <c r="W142" s="13"/>
      <c r="X142" s="13"/>
      <c r="Y142" s="66" t="s">
        <v>964</v>
      </c>
      <c r="Z142" s="322" t="s">
        <v>142</v>
      </c>
    </row>
    <row r="143" spans="1:26" ht="261" hidden="1" customHeight="1">
      <c r="A143" s="403"/>
      <c r="B143" s="218">
        <v>11</v>
      </c>
      <c r="C143" s="144" t="s">
        <v>971</v>
      </c>
      <c r="D143" s="43">
        <v>2026</v>
      </c>
      <c r="E143" s="49" t="s">
        <v>1019</v>
      </c>
      <c r="F143" s="141">
        <f t="shared" si="24"/>
        <v>10000</v>
      </c>
      <c r="G143" s="13"/>
      <c r="H143" s="142"/>
      <c r="I143" s="32">
        <v>10000</v>
      </c>
      <c r="J143" s="13"/>
      <c r="K143" s="13"/>
      <c r="L143" s="66" t="s">
        <v>964</v>
      </c>
      <c r="M143" s="43" t="s">
        <v>142</v>
      </c>
      <c r="N143" s="403"/>
      <c r="O143" s="218">
        <v>11</v>
      </c>
      <c r="P143" s="320" t="s">
        <v>971</v>
      </c>
      <c r="Q143" s="322">
        <v>2026</v>
      </c>
      <c r="R143" s="49" t="s">
        <v>1019</v>
      </c>
      <c r="S143" s="141">
        <f t="shared" si="25"/>
        <v>10000</v>
      </c>
      <c r="T143" s="13"/>
      <c r="U143" s="142"/>
      <c r="V143" s="32">
        <v>10000</v>
      </c>
      <c r="W143" s="13"/>
      <c r="X143" s="13"/>
      <c r="Y143" s="66" t="s">
        <v>964</v>
      </c>
      <c r="Z143" s="322" t="s">
        <v>142</v>
      </c>
    </row>
    <row r="144" spans="1:26" ht="200.25" hidden="1" customHeight="1">
      <c r="A144" s="403"/>
      <c r="B144" s="218">
        <v>12</v>
      </c>
      <c r="C144" s="144" t="s">
        <v>972</v>
      </c>
      <c r="D144" s="43">
        <v>2026</v>
      </c>
      <c r="E144" s="49" t="s">
        <v>1019</v>
      </c>
      <c r="F144" s="141">
        <f t="shared" si="24"/>
        <v>3000</v>
      </c>
      <c r="G144" s="13"/>
      <c r="H144" s="142"/>
      <c r="I144" s="32">
        <v>3000</v>
      </c>
      <c r="J144" s="13"/>
      <c r="K144" s="13"/>
      <c r="L144" s="66" t="s">
        <v>964</v>
      </c>
      <c r="M144" s="43" t="s">
        <v>142</v>
      </c>
      <c r="N144" s="403"/>
      <c r="O144" s="218">
        <v>12</v>
      </c>
      <c r="P144" s="320" t="s">
        <v>972</v>
      </c>
      <c r="Q144" s="322">
        <v>2026</v>
      </c>
      <c r="R144" s="49" t="s">
        <v>1019</v>
      </c>
      <c r="S144" s="141">
        <f t="shared" si="25"/>
        <v>3000</v>
      </c>
      <c r="T144" s="13"/>
      <c r="U144" s="142"/>
      <c r="V144" s="32">
        <v>3000</v>
      </c>
      <c r="W144" s="13"/>
      <c r="X144" s="13"/>
      <c r="Y144" s="66" t="s">
        <v>964</v>
      </c>
      <c r="Z144" s="322" t="s">
        <v>142</v>
      </c>
    </row>
    <row r="145" spans="1:26" ht="237.75" hidden="1" customHeight="1">
      <c r="A145" s="403"/>
      <c r="B145" s="218">
        <v>13</v>
      </c>
      <c r="C145" s="144" t="s">
        <v>973</v>
      </c>
      <c r="D145" s="43">
        <v>2026</v>
      </c>
      <c r="E145" s="49" t="s">
        <v>1019</v>
      </c>
      <c r="F145" s="141">
        <f t="shared" si="24"/>
        <v>6400</v>
      </c>
      <c r="G145" s="13"/>
      <c r="H145" s="142"/>
      <c r="I145" s="32">
        <v>6400</v>
      </c>
      <c r="J145" s="13"/>
      <c r="K145" s="13"/>
      <c r="L145" s="66" t="s">
        <v>964</v>
      </c>
      <c r="M145" s="43" t="s">
        <v>142</v>
      </c>
      <c r="N145" s="403"/>
      <c r="O145" s="218">
        <v>13</v>
      </c>
      <c r="P145" s="320" t="s">
        <v>973</v>
      </c>
      <c r="Q145" s="322">
        <v>2026</v>
      </c>
      <c r="R145" s="49" t="s">
        <v>1019</v>
      </c>
      <c r="S145" s="141">
        <f t="shared" si="25"/>
        <v>6400</v>
      </c>
      <c r="T145" s="13"/>
      <c r="U145" s="142"/>
      <c r="V145" s="32">
        <v>6400</v>
      </c>
      <c r="W145" s="13"/>
      <c r="X145" s="13"/>
      <c r="Y145" s="66" t="s">
        <v>964</v>
      </c>
      <c r="Z145" s="322" t="s">
        <v>142</v>
      </c>
    </row>
    <row r="146" spans="1:26" ht="254.25" hidden="1" customHeight="1">
      <c r="A146" s="404"/>
      <c r="B146" s="218">
        <v>14</v>
      </c>
      <c r="C146" s="144" t="s">
        <v>974</v>
      </c>
      <c r="D146" s="43">
        <v>2026</v>
      </c>
      <c r="E146" s="49" t="s">
        <v>1019</v>
      </c>
      <c r="F146" s="141">
        <f t="shared" si="24"/>
        <v>100</v>
      </c>
      <c r="G146" s="13"/>
      <c r="H146" s="142"/>
      <c r="I146" s="32">
        <v>100</v>
      </c>
      <c r="J146" s="13"/>
      <c r="K146" s="13"/>
      <c r="L146" s="66" t="s">
        <v>964</v>
      </c>
      <c r="M146" s="43" t="s">
        <v>142</v>
      </c>
      <c r="N146" s="404"/>
      <c r="O146" s="218">
        <v>14</v>
      </c>
      <c r="P146" s="320" t="s">
        <v>974</v>
      </c>
      <c r="Q146" s="322">
        <v>2026</v>
      </c>
      <c r="R146" s="49" t="s">
        <v>1019</v>
      </c>
      <c r="S146" s="141">
        <f t="shared" si="25"/>
        <v>100</v>
      </c>
      <c r="T146" s="13"/>
      <c r="U146" s="142"/>
      <c r="V146" s="32">
        <v>100</v>
      </c>
      <c r="W146" s="13"/>
      <c r="X146" s="13"/>
      <c r="Y146" s="66" t="s">
        <v>964</v>
      </c>
      <c r="Z146" s="322" t="s">
        <v>142</v>
      </c>
    </row>
    <row r="147" spans="1:26" ht="240.75" hidden="1" customHeight="1">
      <c r="A147" s="402" t="s">
        <v>954</v>
      </c>
      <c r="B147" s="218">
        <v>1</v>
      </c>
      <c r="C147" s="144" t="s">
        <v>1013</v>
      </c>
      <c r="D147" s="43">
        <v>2026</v>
      </c>
      <c r="E147" s="49" t="s">
        <v>1015</v>
      </c>
      <c r="F147" s="141">
        <f t="shared" si="24"/>
        <v>400</v>
      </c>
      <c r="G147" s="13"/>
      <c r="H147" s="142"/>
      <c r="I147" s="32">
        <v>400</v>
      </c>
      <c r="J147" s="13"/>
      <c r="K147" s="13"/>
      <c r="L147" s="136" t="s">
        <v>955</v>
      </c>
      <c r="M147" s="43" t="s">
        <v>845</v>
      </c>
      <c r="N147" s="402" t="s">
        <v>954</v>
      </c>
      <c r="O147" s="218">
        <v>1</v>
      </c>
      <c r="P147" s="320" t="s">
        <v>1013</v>
      </c>
      <c r="Q147" s="322">
        <v>2026</v>
      </c>
      <c r="R147" s="49" t="s">
        <v>1015</v>
      </c>
      <c r="S147" s="141">
        <f t="shared" si="25"/>
        <v>400</v>
      </c>
      <c r="T147" s="13"/>
      <c r="U147" s="142"/>
      <c r="V147" s="32">
        <v>400</v>
      </c>
      <c r="W147" s="13"/>
      <c r="X147" s="13"/>
      <c r="Y147" s="136" t="s">
        <v>955</v>
      </c>
      <c r="Z147" s="322" t="s">
        <v>845</v>
      </c>
    </row>
    <row r="148" spans="1:26" ht="245.25" hidden="1" customHeight="1">
      <c r="A148" s="403"/>
      <c r="B148" s="218">
        <v>2</v>
      </c>
      <c r="C148" s="144" t="s">
        <v>1014</v>
      </c>
      <c r="D148" s="219">
        <v>2026</v>
      </c>
      <c r="E148" s="49" t="s">
        <v>1015</v>
      </c>
      <c r="F148" s="141">
        <f t="shared" si="24"/>
        <v>400</v>
      </c>
      <c r="G148" s="13"/>
      <c r="H148" s="142"/>
      <c r="I148" s="32">
        <v>400</v>
      </c>
      <c r="J148" s="13"/>
      <c r="K148" s="13"/>
      <c r="L148" s="136" t="s">
        <v>958</v>
      </c>
      <c r="M148" s="43" t="s">
        <v>956</v>
      </c>
      <c r="N148" s="403"/>
      <c r="O148" s="218">
        <v>2</v>
      </c>
      <c r="P148" s="320" t="s">
        <v>1014</v>
      </c>
      <c r="Q148" s="219">
        <v>2026</v>
      </c>
      <c r="R148" s="49" t="s">
        <v>1015</v>
      </c>
      <c r="S148" s="141">
        <f t="shared" si="25"/>
        <v>400</v>
      </c>
      <c r="T148" s="13"/>
      <c r="U148" s="142"/>
      <c r="V148" s="32">
        <v>400</v>
      </c>
      <c r="W148" s="13"/>
      <c r="X148" s="13"/>
      <c r="Y148" s="136" t="s">
        <v>958</v>
      </c>
      <c r="Z148" s="322" t="s">
        <v>956</v>
      </c>
    </row>
    <row r="149" spans="1:26" ht="262.5" hidden="1" customHeight="1">
      <c r="A149" s="403"/>
      <c r="B149" s="218">
        <v>3</v>
      </c>
      <c r="C149" s="144" t="s">
        <v>1011</v>
      </c>
      <c r="D149" s="219">
        <v>2026</v>
      </c>
      <c r="E149" s="49" t="s">
        <v>1015</v>
      </c>
      <c r="F149" s="141">
        <f t="shared" si="24"/>
        <v>1200</v>
      </c>
      <c r="G149" s="13"/>
      <c r="H149" s="142"/>
      <c r="I149" s="32">
        <v>1200</v>
      </c>
      <c r="J149" s="13"/>
      <c r="K149" s="13"/>
      <c r="L149" s="136" t="s">
        <v>958</v>
      </c>
      <c r="M149" s="43" t="s">
        <v>957</v>
      </c>
      <c r="N149" s="403"/>
      <c r="O149" s="218">
        <v>3</v>
      </c>
      <c r="P149" s="320" t="s">
        <v>1011</v>
      </c>
      <c r="Q149" s="219">
        <v>2026</v>
      </c>
      <c r="R149" s="49" t="s">
        <v>1015</v>
      </c>
      <c r="S149" s="141">
        <f t="shared" si="25"/>
        <v>1200</v>
      </c>
      <c r="T149" s="13"/>
      <c r="U149" s="142"/>
      <c r="V149" s="32">
        <v>1200</v>
      </c>
      <c r="W149" s="13"/>
      <c r="X149" s="13"/>
      <c r="Y149" s="136" t="s">
        <v>958</v>
      </c>
      <c r="Z149" s="322" t="s">
        <v>957</v>
      </c>
    </row>
    <row r="150" spans="1:26" ht="244.5" hidden="1" customHeight="1">
      <c r="A150" s="403"/>
      <c r="B150" s="218">
        <v>4</v>
      </c>
      <c r="C150" s="144" t="s">
        <v>1012</v>
      </c>
      <c r="D150" s="219">
        <v>2026</v>
      </c>
      <c r="E150" s="49" t="s">
        <v>1015</v>
      </c>
      <c r="F150" s="141">
        <f t="shared" si="24"/>
        <v>600</v>
      </c>
      <c r="G150" s="13"/>
      <c r="H150" s="142"/>
      <c r="I150" s="32">
        <v>600</v>
      </c>
      <c r="J150" s="13"/>
      <c r="K150" s="13"/>
      <c r="L150" s="136" t="s">
        <v>958</v>
      </c>
      <c r="M150" s="43" t="s">
        <v>142</v>
      </c>
      <c r="N150" s="403"/>
      <c r="O150" s="218">
        <v>4</v>
      </c>
      <c r="P150" s="320" t="s">
        <v>1012</v>
      </c>
      <c r="Q150" s="219">
        <v>2026</v>
      </c>
      <c r="R150" s="49" t="s">
        <v>1015</v>
      </c>
      <c r="S150" s="141">
        <f t="shared" si="25"/>
        <v>600</v>
      </c>
      <c r="T150" s="13"/>
      <c r="U150" s="142"/>
      <c r="V150" s="32">
        <v>600</v>
      </c>
      <c r="W150" s="13"/>
      <c r="X150" s="13"/>
      <c r="Y150" s="136" t="s">
        <v>958</v>
      </c>
      <c r="Z150" s="322" t="s">
        <v>142</v>
      </c>
    </row>
    <row r="151" spans="1:26" ht="214.5" hidden="1" customHeight="1">
      <c r="A151" s="403"/>
      <c r="B151" s="43">
        <v>5</v>
      </c>
      <c r="C151" s="29" t="s">
        <v>976</v>
      </c>
      <c r="D151" s="43">
        <v>2026</v>
      </c>
      <c r="E151" s="49" t="s">
        <v>953</v>
      </c>
      <c r="F151" s="141">
        <f t="shared" si="24"/>
        <v>2000</v>
      </c>
      <c r="G151" s="13"/>
      <c r="H151" s="142"/>
      <c r="I151" s="32">
        <v>2000</v>
      </c>
      <c r="J151" s="13"/>
      <c r="K151" s="13"/>
      <c r="L151" s="66" t="s">
        <v>20</v>
      </c>
      <c r="M151" s="43" t="s">
        <v>20</v>
      </c>
      <c r="N151" s="403"/>
      <c r="O151" s="322">
        <v>5</v>
      </c>
      <c r="P151" s="318" t="s">
        <v>976</v>
      </c>
      <c r="Q151" s="322">
        <v>2026</v>
      </c>
      <c r="R151" s="49" t="s">
        <v>953</v>
      </c>
      <c r="S151" s="141">
        <f t="shared" si="25"/>
        <v>2000</v>
      </c>
      <c r="T151" s="13"/>
      <c r="U151" s="142"/>
      <c r="V151" s="32">
        <v>2000</v>
      </c>
      <c r="W151" s="13"/>
      <c r="X151" s="13"/>
      <c r="Y151" s="66" t="s">
        <v>20</v>
      </c>
      <c r="Z151" s="322" t="s">
        <v>20</v>
      </c>
    </row>
    <row r="152" spans="1:26" ht="210.75" hidden="1" customHeight="1">
      <c r="A152" s="403"/>
      <c r="B152" s="43">
        <v>6</v>
      </c>
      <c r="C152" s="29" t="s">
        <v>977</v>
      </c>
      <c r="D152" s="43">
        <v>2026</v>
      </c>
      <c r="E152" s="49" t="s">
        <v>953</v>
      </c>
      <c r="F152" s="141">
        <f t="shared" si="24"/>
        <v>3550</v>
      </c>
      <c r="G152" s="13"/>
      <c r="H152" s="142"/>
      <c r="I152" s="32">
        <v>3550</v>
      </c>
      <c r="J152" s="13"/>
      <c r="K152" s="13"/>
      <c r="L152" s="66" t="s">
        <v>20</v>
      </c>
      <c r="M152" s="43" t="s">
        <v>20</v>
      </c>
      <c r="N152" s="403"/>
      <c r="O152" s="322">
        <v>6</v>
      </c>
      <c r="P152" s="318" t="s">
        <v>977</v>
      </c>
      <c r="Q152" s="322">
        <v>2026</v>
      </c>
      <c r="R152" s="49" t="s">
        <v>953</v>
      </c>
      <c r="S152" s="141">
        <f t="shared" si="25"/>
        <v>3550</v>
      </c>
      <c r="T152" s="13"/>
      <c r="U152" s="142"/>
      <c r="V152" s="32">
        <v>3550</v>
      </c>
      <c r="W152" s="13"/>
      <c r="X152" s="13"/>
      <c r="Y152" s="66" t="s">
        <v>20</v>
      </c>
      <c r="Z152" s="322" t="s">
        <v>20</v>
      </c>
    </row>
    <row r="153" spans="1:26" ht="214.5" hidden="1" customHeight="1">
      <c r="A153" s="403"/>
      <c r="B153" s="43">
        <v>7</v>
      </c>
      <c r="C153" s="144" t="s">
        <v>978</v>
      </c>
      <c r="D153" s="43">
        <v>2026</v>
      </c>
      <c r="E153" s="49" t="s">
        <v>953</v>
      </c>
      <c r="F153" s="141">
        <f t="shared" si="24"/>
        <v>300</v>
      </c>
      <c r="G153" s="13"/>
      <c r="H153" s="142"/>
      <c r="I153" s="32">
        <v>300</v>
      </c>
      <c r="J153" s="13"/>
      <c r="K153" s="13"/>
      <c r="L153" s="66" t="s">
        <v>20</v>
      </c>
      <c r="M153" s="43" t="s">
        <v>20</v>
      </c>
      <c r="N153" s="403"/>
      <c r="O153" s="322">
        <v>7</v>
      </c>
      <c r="P153" s="320" t="s">
        <v>978</v>
      </c>
      <c r="Q153" s="322">
        <v>2026</v>
      </c>
      <c r="R153" s="49" t="s">
        <v>953</v>
      </c>
      <c r="S153" s="141">
        <f t="shared" si="25"/>
        <v>300</v>
      </c>
      <c r="T153" s="13"/>
      <c r="U153" s="142"/>
      <c r="V153" s="32">
        <v>300</v>
      </c>
      <c r="W153" s="13"/>
      <c r="X153" s="13"/>
      <c r="Y153" s="66" t="s">
        <v>20</v>
      </c>
      <c r="Z153" s="322" t="s">
        <v>20</v>
      </c>
    </row>
    <row r="154" spans="1:26" ht="207" hidden="1" customHeight="1">
      <c r="A154" s="403"/>
      <c r="B154" s="218">
        <v>8</v>
      </c>
      <c r="C154" s="135" t="s">
        <v>979</v>
      </c>
      <c r="D154" s="219">
        <v>2026</v>
      </c>
      <c r="E154" s="49" t="s">
        <v>953</v>
      </c>
      <c r="F154" s="141">
        <f t="shared" si="24"/>
        <v>221.38</v>
      </c>
      <c r="G154" s="13"/>
      <c r="H154" s="142"/>
      <c r="I154" s="32">
        <v>221.38</v>
      </c>
      <c r="J154" s="13"/>
      <c r="K154" s="13"/>
      <c r="L154" s="66" t="s">
        <v>20</v>
      </c>
      <c r="M154" s="43" t="s">
        <v>20</v>
      </c>
      <c r="N154" s="403"/>
      <c r="O154" s="218">
        <v>8</v>
      </c>
      <c r="P154" s="135" t="s">
        <v>979</v>
      </c>
      <c r="Q154" s="219">
        <v>2026</v>
      </c>
      <c r="R154" s="49" t="s">
        <v>953</v>
      </c>
      <c r="S154" s="141">
        <f t="shared" si="25"/>
        <v>221.38</v>
      </c>
      <c r="T154" s="13"/>
      <c r="U154" s="142"/>
      <c r="V154" s="32">
        <v>221.38</v>
      </c>
      <c r="W154" s="13"/>
      <c r="X154" s="13"/>
      <c r="Y154" s="66" t="s">
        <v>20</v>
      </c>
      <c r="Z154" s="322" t="s">
        <v>20</v>
      </c>
    </row>
    <row r="155" spans="1:26" ht="222" hidden="1" customHeight="1">
      <c r="A155" s="403"/>
      <c r="B155" s="218">
        <v>9</v>
      </c>
      <c r="C155" s="138" t="s">
        <v>965</v>
      </c>
      <c r="D155" s="219">
        <v>2026</v>
      </c>
      <c r="E155" s="49" t="s">
        <v>953</v>
      </c>
      <c r="F155" s="141">
        <f t="shared" si="24"/>
        <v>430</v>
      </c>
      <c r="G155" s="13"/>
      <c r="H155" s="142"/>
      <c r="I155" s="32">
        <v>430</v>
      </c>
      <c r="J155" s="13"/>
      <c r="K155" s="13"/>
      <c r="L155" s="66" t="s">
        <v>20</v>
      </c>
      <c r="M155" s="43" t="s">
        <v>20</v>
      </c>
      <c r="N155" s="403"/>
      <c r="O155" s="218">
        <v>9</v>
      </c>
      <c r="P155" s="138" t="s">
        <v>965</v>
      </c>
      <c r="Q155" s="219">
        <v>2026</v>
      </c>
      <c r="R155" s="49" t="s">
        <v>953</v>
      </c>
      <c r="S155" s="141">
        <f t="shared" si="25"/>
        <v>430</v>
      </c>
      <c r="T155" s="13"/>
      <c r="U155" s="142"/>
      <c r="V155" s="32">
        <v>430</v>
      </c>
      <c r="W155" s="13"/>
      <c r="X155" s="13"/>
      <c r="Y155" s="66" t="s">
        <v>20</v>
      </c>
      <c r="Z155" s="322" t="s">
        <v>20</v>
      </c>
    </row>
    <row r="156" spans="1:26" ht="214.5" hidden="1" customHeight="1">
      <c r="A156" s="403"/>
      <c r="B156" s="218">
        <v>10</v>
      </c>
      <c r="C156" s="135" t="s">
        <v>980</v>
      </c>
      <c r="D156" s="219">
        <v>2026</v>
      </c>
      <c r="E156" s="49" t="s">
        <v>953</v>
      </c>
      <c r="F156" s="141">
        <f t="shared" si="24"/>
        <v>320</v>
      </c>
      <c r="G156" s="13"/>
      <c r="H156" s="142"/>
      <c r="I156" s="32">
        <v>320</v>
      </c>
      <c r="J156" s="13"/>
      <c r="K156" s="13"/>
      <c r="L156" s="66" t="s">
        <v>20</v>
      </c>
      <c r="M156" s="43" t="s">
        <v>20</v>
      </c>
      <c r="N156" s="403"/>
      <c r="O156" s="218">
        <v>10</v>
      </c>
      <c r="P156" s="135" t="s">
        <v>980</v>
      </c>
      <c r="Q156" s="219">
        <v>2026</v>
      </c>
      <c r="R156" s="49" t="s">
        <v>953</v>
      </c>
      <c r="S156" s="141">
        <f t="shared" si="25"/>
        <v>320</v>
      </c>
      <c r="T156" s="13"/>
      <c r="U156" s="142"/>
      <c r="V156" s="32">
        <v>320</v>
      </c>
      <c r="W156" s="13"/>
      <c r="X156" s="13"/>
      <c r="Y156" s="66" t="s">
        <v>20</v>
      </c>
      <c r="Z156" s="322" t="s">
        <v>20</v>
      </c>
    </row>
    <row r="157" spans="1:26" ht="225.75" hidden="1" customHeight="1">
      <c r="A157" s="403"/>
      <c r="B157" s="218">
        <v>11</v>
      </c>
      <c r="C157" s="135" t="s">
        <v>967</v>
      </c>
      <c r="D157" s="219">
        <v>2026</v>
      </c>
      <c r="E157" s="49" t="s">
        <v>953</v>
      </c>
      <c r="F157" s="141">
        <f t="shared" si="24"/>
        <v>95</v>
      </c>
      <c r="G157" s="13"/>
      <c r="H157" s="142"/>
      <c r="I157" s="32">
        <v>95</v>
      </c>
      <c r="J157" s="13"/>
      <c r="K157" s="13"/>
      <c r="L157" s="235" t="s">
        <v>20</v>
      </c>
      <c r="M157" s="43" t="s">
        <v>20</v>
      </c>
      <c r="N157" s="403"/>
      <c r="O157" s="218">
        <v>11</v>
      </c>
      <c r="P157" s="135" t="s">
        <v>967</v>
      </c>
      <c r="Q157" s="219">
        <v>2026</v>
      </c>
      <c r="R157" s="49" t="s">
        <v>953</v>
      </c>
      <c r="S157" s="141">
        <f t="shared" si="25"/>
        <v>95</v>
      </c>
      <c r="T157" s="13"/>
      <c r="U157" s="142"/>
      <c r="V157" s="32">
        <v>95</v>
      </c>
      <c r="W157" s="13"/>
      <c r="X157" s="13"/>
      <c r="Y157" s="235" t="s">
        <v>20</v>
      </c>
      <c r="Z157" s="322" t="s">
        <v>20</v>
      </c>
    </row>
    <row r="158" spans="1:26" ht="229.5" hidden="1" customHeight="1">
      <c r="A158" s="403"/>
      <c r="B158" s="43">
        <v>12</v>
      </c>
      <c r="C158" s="29" t="s">
        <v>981</v>
      </c>
      <c r="D158" s="43">
        <v>2026</v>
      </c>
      <c r="E158" s="49" t="s">
        <v>953</v>
      </c>
      <c r="F158" s="141">
        <f t="shared" si="24"/>
        <v>3194.62</v>
      </c>
      <c r="G158" s="13"/>
      <c r="H158" s="142"/>
      <c r="I158" s="32">
        <v>3194.62</v>
      </c>
      <c r="J158" s="13"/>
      <c r="K158" s="13"/>
      <c r="L158" s="66" t="s">
        <v>20</v>
      </c>
      <c r="M158" s="43" t="s">
        <v>20</v>
      </c>
      <c r="N158" s="403"/>
      <c r="O158" s="322">
        <v>12</v>
      </c>
      <c r="P158" s="318" t="s">
        <v>981</v>
      </c>
      <c r="Q158" s="322">
        <v>2026</v>
      </c>
      <c r="R158" s="49" t="s">
        <v>953</v>
      </c>
      <c r="S158" s="141">
        <f t="shared" si="25"/>
        <v>3194.62</v>
      </c>
      <c r="T158" s="13"/>
      <c r="U158" s="142"/>
      <c r="V158" s="32">
        <v>3194.62</v>
      </c>
      <c r="W158" s="13"/>
      <c r="X158" s="13"/>
      <c r="Y158" s="66" t="s">
        <v>20</v>
      </c>
      <c r="Z158" s="322" t="s">
        <v>20</v>
      </c>
    </row>
    <row r="159" spans="1:26" ht="210" hidden="1" customHeight="1">
      <c r="A159" s="403"/>
      <c r="B159" s="43">
        <v>13</v>
      </c>
      <c r="C159" s="29" t="s">
        <v>982</v>
      </c>
      <c r="D159" s="43">
        <v>2026</v>
      </c>
      <c r="E159" s="49" t="s">
        <v>953</v>
      </c>
      <c r="F159" s="141">
        <f t="shared" si="24"/>
        <v>2000</v>
      </c>
      <c r="G159" s="13"/>
      <c r="H159" s="142"/>
      <c r="I159" s="32">
        <v>2000</v>
      </c>
      <c r="J159" s="13"/>
      <c r="K159" s="13"/>
      <c r="L159" s="66" t="s">
        <v>20</v>
      </c>
      <c r="M159" s="43" t="s">
        <v>20</v>
      </c>
      <c r="N159" s="403"/>
      <c r="O159" s="322">
        <v>13</v>
      </c>
      <c r="P159" s="318" t="s">
        <v>982</v>
      </c>
      <c r="Q159" s="322">
        <v>2026</v>
      </c>
      <c r="R159" s="49" t="s">
        <v>953</v>
      </c>
      <c r="S159" s="141">
        <f t="shared" si="25"/>
        <v>2000</v>
      </c>
      <c r="T159" s="13"/>
      <c r="U159" s="142"/>
      <c r="V159" s="32">
        <v>2000</v>
      </c>
      <c r="W159" s="13"/>
      <c r="X159" s="13"/>
      <c r="Y159" s="66" t="s">
        <v>20</v>
      </c>
      <c r="Z159" s="322" t="s">
        <v>20</v>
      </c>
    </row>
    <row r="160" spans="1:26" ht="231" hidden="1" customHeight="1">
      <c r="A160" s="403"/>
      <c r="B160" s="43">
        <v>14</v>
      </c>
      <c r="C160" s="29" t="s">
        <v>969</v>
      </c>
      <c r="D160" s="43">
        <v>2026</v>
      </c>
      <c r="E160" s="49" t="s">
        <v>953</v>
      </c>
      <c r="F160" s="141">
        <f t="shared" si="24"/>
        <v>700</v>
      </c>
      <c r="G160" s="13"/>
      <c r="H160" s="142"/>
      <c r="I160" s="32">
        <v>700</v>
      </c>
      <c r="J160" s="13"/>
      <c r="K160" s="13"/>
      <c r="L160" s="66" t="s">
        <v>20</v>
      </c>
      <c r="M160" s="43" t="s">
        <v>20</v>
      </c>
      <c r="N160" s="403"/>
      <c r="O160" s="322">
        <v>14</v>
      </c>
      <c r="P160" s="318" t="s">
        <v>969</v>
      </c>
      <c r="Q160" s="322">
        <v>2026</v>
      </c>
      <c r="R160" s="49" t="s">
        <v>953</v>
      </c>
      <c r="S160" s="141">
        <f t="shared" si="25"/>
        <v>700</v>
      </c>
      <c r="T160" s="13"/>
      <c r="U160" s="142"/>
      <c r="V160" s="32">
        <v>700</v>
      </c>
      <c r="W160" s="13"/>
      <c r="X160" s="13"/>
      <c r="Y160" s="66" t="s">
        <v>20</v>
      </c>
      <c r="Z160" s="322" t="s">
        <v>20</v>
      </c>
    </row>
    <row r="161" spans="1:26" ht="211.5" hidden="1" customHeight="1">
      <c r="A161" s="403"/>
      <c r="B161" s="43">
        <v>15</v>
      </c>
      <c r="C161" s="29" t="s">
        <v>983</v>
      </c>
      <c r="D161" s="43">
        <v>2026</v>
      </c>
      <c r="E161" s="49" t="s">
        <v>953</v>
      </c>
      <c r="F161" s="141">
        <f t="shared" si="24"/>
        <v>1119</v>
      </c>
      <c r="G161" s="13"/>
      <c r="H161" s="142"/>
      <c r="I161" s="32">
        <v>1119</v>
      </c>
      <c r="J161" s="13"/>
      <c r="K161" s="13"/>
      <c r="L161" s="66" t="s">
        <v>20</v>
      </c>
      <c r="M161" s="43" t="s">
        <v>20</v>
      </c>
      <c r="N161" s="403"/>
      <c r="O161" s="322">
        <v>15</v>
      </c>
      <c r="P161" s="318" t="s">
        <v>983</v>
      </c>
      <c r="Q161" s="322">
        <v>2026</v>
      </c>
      <c r="R161" s="49" t="s">
        <v>953</v>
      </c>
      <c r="S161" s="141">
        <f t="shared" si="25"/>
        <v>1119</v>
      </c>
      <c r="T161" s="13"/>
      <c r="U161" s="142"/>
      <c r="V161" s="32">
        <v>1119</v>
      </c>
      <c r="W161" s="13"/>
      <c r="X161" s="13"/>
      <c r="Y161" s="66" t="s">
        <v>20</v>
      </c>
      <c r="Z161" s="322" t="s">
        <v>20</v>
      </c>
    </row>
    <row r="162" spans="1:26" ht="215.25" hidden="1" customHeight="1">
      <c r="A162" s="403"/>
      <c r="B162" s="43">
        <v>16</v>
      </c>
      <c r="C162" s="29" t="s">
        <v>984</v>
      </c>
      <c r="D162" s="43">
        <v>2026</v>
      </c>
      <c r="E162" s="49" t="s">
        <v>953</v>
      </c>
      <c r="F162" s="141">
        <f t="shared" si="24"/>
        <v>70</v>
      </c>
      <c r="G162" s="13"/>
      <c r="H162" s="142"/>
      <c r="I162" s="32">
        <v>70</v>
      </c>
      <c r="J162" s="13"/>
      <c r="K162" s="13"/>
      <c r="L162" s="66" t="s">
        <v>20</v>
      </c>
      <c r="M162" s="43" t="s">
        <v>20</v>
      </c>
      <c r="N162" s="403"/>
      <c r="O162" s="322">
        <v>16</v>
      </c>
      <c r="P162" s="318" t="s">
        <v>984</v>
      </c>
      <c r="Q162" s="322">
        <v>2026</v>
      </c>
      <c r="R162" s="49" t="s">
        <v>953</v>
      </c>
      <c r="S162" s="141">
        <f t="shared" si="25"/>
        <v>70</v>
      </c>
      <c r="T162" s="13"/>
      <c r="U162" s="142"/>
      <c r="V162" s="32">
        <v>70</v>
      </c>
      <c r="W162" s="13"/>
      <c r="X162" s="13"/>
      <c r="Y162" s="66" t="s">
        <v>20</v>
      </c>
      <c r="Z162" s="322" t="s">
        <v>20</v>
      </c>
    </row>
    <row r="163" spans="1:26" ht="211.5" hidden="1" customHeight="1">
      <c r="A163" s="225"/>
      <c r="B163" s="43">
        <v>17</v>
      </c>
      <c r="C163" s="29" t="s">
        <v>985</v>
      </c>
      <c r="D163" s="43">
        <v>2026</v>
      </c>
      <c r="E163" s="49" t="s">
        <v>953</v>
      </c>
      <c r="F163" s="141">
        <f t="shared" si="24"/>
        <v>1000</v>
      </c>
      <c r="G163" s="13"/>
      <c r="H163" s="142"/>
      <c r="I163" s="32">
        <v>1000</v>
      </c>
      <c r="J163" s="13"/>
      <c r="K163" s="13"/>
      <c r="L163" s="66" t="s">
        <v>20</v>
      </c>
      <c r="M163" s="43" t="s">
        <v>20</v>
      </c>
      <c r="N163" s="225"/>
      <c r="O163" s="322">
        <v>17</v>
      </c>
      <c r="P163" s="318" t="s">
        <v>985</v>
      </c>
      <c r="Q163" s="322">
        <v>2026</v>
      </c>
      <c r="R163" s="49" t="s">
        <v>953</v>
      </c>
      <c r="S163" s="141">
        <f t="shared" si="25"/>
        <v>1000</v>
      </c>
      <c r="T163" s="13"/>
      <c r="U163" s="142"/>
      <c r="V163" s="32">
        <v>1000</v>
      </c>
      <c r="W163" s="13"/>
      <c r="X163" s="13"/>
      <c r="Y163" s="66" t="s">
        <v>20</v>
      </c>
      <c r="Z163" s="322" t="s">
        <v>20</v>
      </c>
    </row>
    <row r="164" spans="1:26" ht="266.25" hidden="1" customHeight="1">
      <c r="A164" s="225" t="s">
        <v>954</v>
      </c>
      <c r="B164" s="43">
        <v>18</v>
      </c>
      <c r="C164" s="29" t="s">
        <v>1002</v>
      </c>
      <c r="D164" s="43">
        <v>2026</v>
      </c>
      <c r="E164" s="233" t="s">
        <v>1010</v>
      </c>
      <c r="F164" s="141">
        <f t="shared" si="24"/>
        <v>1000</v>
      </c>
      <c r="G164" s="13"/>
      <c r="H164" s="142"/>
      <c r="I164" s="32">
        <v>1000</v>
      </c>
      <c r="J164" s="13"/>
      <c r="K164" s="13"/>
      <c r="L164" s="230" t="s">
        <v>20</v>
      </c>
      <c r="M164" s="85" t="s">
        <v>20</v>
      </c>
      <c r="N164" s="225" t="s">
        <v>954</v>
      </c>
      <c r="O164" s="322">
        <v>18</v>
      </c>
      <c r="P164" s="318" t="s">
        <v>1002</v>
      </c>
      <c r="Q164" s="322">
        <v>2026</v>
      </c>
      <c r="R164" s="233" t="s">
        <v>1010</v>
      </c>
      <c r="S164" s="141">
        <f t="shared" si="25"/>
        <v>1000</v>
      </c>
      <c r="T164" s="13"/>
      <c r="U164" s="142"/>
      <c r="V164" s="32">
        <v>1000</v>
      </c>
      <c r="W164" s="13"/>
      <c r="X164" s="13"/>
      <c r="Y164" s="230" t="s">
        <v>20</v>
      </c>
      <c r="Z164" s="329" t="s">
        <v>20</v>
      </c>
    </row>
    <row r="165" spans="1:26" ht="247.5" hidden="1" customHeight="1">
      <c r="A165" s="11" t="s">
        <v>995</v>
      </c>
      <c r="B165" s="43">
        <v>1</v>
      </c>
      <c r="C165" s="29" t="s">
        <v>996</v>
      </c>
      <c r="D165" s="43">
        <v>2026</v>
      </c>
      <c r="E165" s="49" t="s">
        <v>997</v>
      </c>
      <c r="F165" s="141">
        <f t="shared" si="24"/>
        <v>1500</v>
      </c>
      <c r="G165" s="13"/>
      <c r="H165" s="142"/>
      <c r="I165" s="32">
        <v>1500</v>
      </c>
      <c r="J165" s="13"/>
      <c r="K165" s="13"/>
      <c r="L165" s="139" t="s">
        <v>208</v>
      </c>
      <c r="M165" s="85" t="s">
        <v>142</v>
      </c>
      <c r="N165" s="11" t="s">
        <v>995</v>
      </c>
      <c r="O165" s="322">
        <v>1</v>
      </c>
      <c r="P165" s="318" t="s">
        <v>996</v>
      </c>
      <c r="Q165" s="322">
        <v>2026</v>
      </c>
      <c r="R165" s="49" t="s">
        <v>997</v>
      </c>
      <c r="S165" s="141">
        <f t="shared" si="25"/>
        <v>1500</v>
      </c>
      <c r="T165" s="13"/>
      <c r="U165" s="142"/>
      <c r="V165" s="32">
        <v>1500</v>
      </c>
      <c r="W165" s="13"/>
      <c r="X165" s="13"/>
      <c r="Y165" s="139" t="s">
        <v>208</v>
      </c>
      <c r="Z165" s="329" t="s">
        <v>142</v>
      </c>
    </row>
    <row r="166" spans="1:26" ht="14.25" hidden="1" customHeight="1">
      <c r="A166" s="3"/>
      <c r="B166" s="3"/>
      <c r="C166" s="14" t="s">
        <v>368</v>
      </c>
      <c r="D166" s="3"/>
      <c r="E166" s="3"/>
      <c r="F166" s="13">
        <f t="shared" si="24"/>
        <v>62905</v>
      </c>
      <c r="G166" s="13">
        <f>SUM(G130:G165)</f>
        <v>0</v>
      </c>
      <c r="H166" s="13">
        <f t="shared" ref="H166:K166" si="26">SUM(H130:H165)</f>
        <v>0</v>
      </c>
      <c r="I166" s="13">
        <f t="shared" si="26"/>
        <v>62905</v>
      </c>
      <c r="J166" s="13">
        <f t="shared" si="26"/>
        <v>0</v>
      </c>
      <c r="K166" s="13">
        <f t="shared" si="26"/>
        <v>0</v>
      </c>
      <c r="L166" s="3"/>
      <c r="M166" s="3"/>
      <c r="N166" s="3"/>
      <c r="O166" s="3"/>
      <c r="P166" s="14" t="s">
        <v>368</v>
      </c>
      <c r="Q166" s="3"/>
      <c r="R166" s="3"/>
      <c r="S166" s="13">
        <f t="shared" si="25"/>
        <v>62905</v>
      </c>
      <c r="T166" s="13">
        <f>SUM(T130:T165)</f>
        <v>0</v>
      </c>
      <c r="U166" s="13">
        <f t="shared" ref="U166:X166" si="27">SUM(U130:U165)</f>
        <v>0</v>
      </c>
      <c r="V166" s="13">
        <f t="shared" si="27"/>
        <v>62905</v>
      </c>
      <c r="W166" s="13">
        <f t="shared" si="27"/>
        <v>0</v>
      </c>
      <c r="X166" s="13">
        <f t="shared" si="27"/>
        <v>0</v>
      </c>
      <c r="Y166" s="3"/>
      <c r="Z166" s="3"/>
    </row>
    <row r="167" spans="1:26" ht="15" hidden="1" customHeight="1">
      <c r="A167" s="399" t="s">
        <v>823</v>
      </c>
      <c r="B167" s="400"/>
      <c r="C167" s="400"/>
      <c r="D167" s="400"/>
      <c r="E167" s="400"/>
      <c r="F167" s="400"/>
      <c r="G167" s="400"/>
      <c r="H167" s="400"/>
      <c r="I167" s="400"/>
      <c r="J167" s="400"/>
      <c r="K167" s="400"/>
      <c r="L167" s="400"/>
      <c r="M167" s="401"/>
      <c r="N167" s="399" t="s">
        <v>823</v>
      </c>
      <c r="O167" s="400"/>
      <c r="P167" s="400"/>
      <c r="Q167" s="400"/>
      <c r="R167" s="400"/>
      <c r="S167" s="400"/>
      <c r="T167" s="400"/>
      <c r="U167" s="400"/>
      <c r="V167" s="400"/>
      <c r="W167" s="400"/>
      <c r="X167" s="400"/>
      <c r="Y167" s="400"/>
      <c r="Z167" s="401"/>
    </row>
    <row r="168" spans="1:26" ht="107.25" hidden="1" customHeight="1">
      <c r="A168" s="394" t="s">
        <v>21</v>
      </c>
      <c r="B168" s="68">
        <v>1</v>
      </c>
      <c r="C168" s="16" t="s">
        <v>33</v>
      </c>
      <c r="D168" s="68">
        <v>2026</v>
      </c>
      <c r="E168" s="35" t="s">
        <v>34</v>
      </c>
      <c r="F168" s="17">
        <f t="shared" ref="F168:F206" si="28">G168+H168+I168+J168+K168</f>
        <v>62543</v>
      </c>
      <c r="G168" s="17">
        <v>62543</v>
      </c>
      <c r="H168" s="17"/>
      <c r="I168" s="17"/>
      <c r="J168" s="17"/>
      <c r="K168" s="17"/>
      <c r="L168" s="35" t="s">
        <v>35</v>
      </c>
      <c r="M168" s="68" t="s">
        <v>846</v>
      </c>
      <c r="N168" s="394" t="s">
        <v>21</v>
      </c>
      <c r="O168" s="68">
        <v>1</v>
      </c>
      <c r="P168" s="16" t="s">
        <v>33</v>
      </c>
      <c r="Q168" s="68">
        <v>2026</v>
      </c>
      <c r="R168" s="35" t="s">
        <v>34</v>
      </c>
      <c r="S168" s="17">
        <f t="shared" ref="S168:S206" si="29">T168+U168+V168+W168+X168</f>
        <v>62543</v>
      </c>
      <c r="T168" s="17">
        <v>62543</v>
      </c>
      <c r="U168" s="17"/>
      <c r="V168" s="17"/>
      <c r="W168" s="17"/>
      <c r="X168" s="17"/>
      <c r="Y168" s="35" t="s">
        <v>35</v>
      </c>
      <c r="Z168" s="68" t="s">
        <v>846</v>
      </c>
    </row>
    <row r="169" spans="1:26" ht="92.25" hidden="1" customHeight="1">
      <c r="A169" s="405"/>
      <c r="B169" s="68">
        <v>2</v>
      </c>
      <c r="C169" s="148" t="s">
        <v>847</v>
      </c>
      <c r="D169" s="149">
        <v>2026</v>
      </c>
      <c r="E169" s="150" t="s">
        <v>34</v>
      </c>
      <c r="F169" s="151">
        <f t="shared" si="28"/>
        <v>69100.7</v>
      </c>
      <c r="G169" s="151">
        <v>69100.7</v>
      </c>
      <c r="H169" s="151"/>
      <c r="I169" s="152"/>
      <c r="J169" s="152"/>
      <c r="K169" s="152"/>
      <c r="L169" s="150" t="s">
        <v>848</v>
      </c>
      <c r="M169" s="149" t="s">
        <v>849</v>
      </c>
      <c r="N169" s="405"/>
      <c r="O169" s="68">
        <v>2</v>
      </c>
      <c r="P169" s="148" t="s">
        <v>847</v>
      </c>
      <c r="Q169" s="149">
        <v>2026</v>
      </c>
      <c r="R169" s="150" t="s">
        <v>34</v>
      </c>
      <c r="S169" s="151">
        <f t="shared" si="29"/>
        <v>69100.7</v>
      </c>
      <c r="T169" s="151">
        <v>69100.7</v>
      </c>
      <c r="U169" s="151"/>
      <c r="V169" s="152"/>
      <c r="W169" s="152"/>
      <c r="X169" s="152"/>
      <c r="Y169" s="150" t="s">
        <v>848</v>
      </c>
      <c r="Z169" s="149" t="s">
        <v>849</v>
      </c>
    </row>
    <row r="170" spans="1:26" ht="107.25" hidden="1" customHeight="1">
      <c r="A170" s="405"/>
      <c r="B170" s="149">
        <v>3</v>
      </c>
      <c r="C170" s="11" t="s">
        <v>850</v>
      </c>
      <c r="D170" s="149">
        <v>2026</v>
      </c>
      <c r="E170" s="150" t="s">
        <v>34</v>
      </c>
      <c r="F170" s="151">
        <f t="shared" si="28"/>
        <v>11441</v>
      </c>
      <c r="G170" s="151">
        <v>11441</v>
      </c>
      <c r="H170" s="151"/>
      <c r="I170" s="152"/>
      <c r="J170" s="152"/>
      <c r="K170" s="152"/>
      <c r="L170" s="150" t="s">
        <v>848</v>
      </c>
      <c r="M170" s="149" t="s">
        <v>851</v>
      </c>
      <c r="N170" s="405"/>
      <c r="O170" s="149">
        <v>3</v>
      </c>
      <c r="P170" s="11" t="s">
        <v>850</v>
      </c>
      <c r="Q170" s="149">
        <v>2026</v>
      </c>
      <c r="R170" s="150" t="s">
        <v>34</v>
      </c>
      <c r="S170" s="151">
        <f t="shared" si="29"/>
        <v>11441</v>
      </c>
      <c r="T170" s="151">
        <v>11441</v>
      </c>
      <c r="U170" s="151"/>
      <c r="V170" s="152"/>
      <c r="W170" s="152"/>
      <c r="X170" s="152"/>
      <c r="Y170" s="150" t="s">
        <v>848</v>
      </c>
      <c r="Z170" s="149" t="s">
        <v>851</v>
      </c>
    </row>
    <row r="171" spans="1:26" ht="180.75" hidden="1" customHeight="1">
      <c r="A171" s="405"/>
      <c r="B171" s="149">
        <v>4</v>
      </c>
      <c r="C171" s="153" t="s">
        <v>852</v>
      </c>
      <c r="D171" s="149">
        <v>2026</v>
      </c>
      <c r="E171" s="150" t="s">
        <v>34</v>
      </c>
      <c r="F171" s="151">
        <f t="shared" si="28"/>
        <v>2072.6</v>
      </c>
      <c r="G171" s="151">
        <v>2072.6</v>
      </c>
      <c r="H171" s="151"/>
      <c r="I171" s="152"/>
      <c r="J171" s="152"/>
      <c r="K171" s="152"/>
      <c r="L171" s="150" t="s">
        <v>848</v>
      </c>
      <c r="M171" s="149" t="s">
        <v>124</v>
      </c>
      <c r="N171" s="405"/>
      <c r="O171" s="149">
        <v>4</v>
      </c>
      <c r="P171" s="153" t="s">
        <v>852</v>
      </c>
      <c r="Q171" s="149">
        <v>2026</v>
      </c>
      <c r="R171" s="150" t="s">
        <v>34</v>
      </c>
      <c r="S171" s="151">
        <f t="shared" si="29"/>
        <v>2072.6</v>
      </c>
      <c r="T171" s="151">
        <v>2072.6</v>
      </c>
      <c r="U171" s="151"/>
      <c r="V171" s="152"/>
      <c r="W171" s="152"/>
      <c r="X171" s="152"/>
      <c r="Y171" s="150" t="s">
        <v>848</v>
      </c>
      <c r="Z171" s="149" t="s">
        <v>124</v>
      </c>
    </row>
    <row r="172" spans="1:26" ht="123" hidden="1" customHeight="1">
      <c r="A172" s="405"/>
      <c r="B172" s="149">
        <v>5</v>
      </c>
      <c r="C172" s="154" t="s">
        <v>853</v>
      </c>
      <c r="D172" s="149">
        <v>2026</v>
      </c>
      <c r="E172" s="150" t="s">
        <v>34</v>
      </c>
      <c r="F172" s="151">
        <f t="shared" si="28"/>
        <v>669.6</v>
      </c>
      <c r="G172" s="151">
        <v>669.6</v>
      </c>
      <c r="H172" s="151"/>
      <c r="I172" s="152"/>
      <c r="J172" s="152"/>
      <c r="K172" s="152"/>
      <c r="L172" s="150" t="s">
        <v>854</v>
      </c>
      <c r="M172" s="149" t="s">
        <v>855</v>
      </c>
      <c r="N172" s="405"/>
      <c r="O172" s="149">
        <v>5</v>
      </c>
      <c r="P172" s="154" t="s">
        <v>853</v>
      </c>
      <c r="Q172" s="149">
        <v>2026</v>
      </c>
      <c r="R172" s="150" t="s">
        <v>34</v>
      </c>
      <c r="S172" s="151">
        <f t="shared" si="29"/>
        <v>669.6</v>
      </c>
      <c r="T172" s="151">
        <v>669.6</v>
      </c>
      <c r="U172" s="151"/>
      <c r="V172" s="152"/>
      <c r="W172" s="152"/>
      <c r="X172" s="152"/>
      <c r="Y172" s="150" t="s">
        <v>854</v>
      </c>
      <c r="Z172" s="149" t="s">
        <v>855</v>
      </c>
    </row>
    <row r="173" spans="1:26" ht="101.25" hidden="1" customHeight="1">
      <c r="A173" s="405"/>
      <c r="B173" s="68">
        <v>6</v>
      </c>
      <c r="C173" s="16" t="s">
        <v>36</v>
      </c>
      <c r="D173" s="68">
        <v>2026</v>
      </c>
      <c r="E173" s="35" t="s">
        <v>34</v>
      </c>
      <c r="F173" s="151">
        <f t="shared" si="28"/>
        <v>21420</v>
      </c>
      <c r="G173" s="151">
        <v>21420</v>
      </c>
      <c r="H173" s="151"/>
      <c r="I173" s="152"/>
      <c r="J173" s="152"/>
      <c r="K173" s="152"/>
      <c r="L173" s="150" t="s">
        <v>37</v>
      </c>
      <c r="M173" s="149" t="s">
        <v>856</v>
      </c>
      <c r="N173" s="405"/>
      <c r="O173" s="68">
        <v>6</v>
      </c>
      <c r="P173" s="16" t="s">
        <v>36</v>
      </c>
      <c r="Q173" s="68">
        <v>2026</v>
      </c>
      <c r="R173" s="35" t="s">
        <v>34</v>
      </c>
      <c r="S173" s="151">
        <f t="shared" si="29"/>
        <v>21420</v>
      </c>
      <c r="T173" s="151">
        <v>21420</v>
      </c>
      <c r="U173" s="151"/>
      <c r="V173" s="152"/>
      <c r="W173" s="152"/>
      <c r="X173" s="152"/>
      <c r="Y173" s="150" t="s">
        <v>37</v>
      </c>
      <c r="Z173" s="149" t="s">
        <v>856</v>
      </c>
    </row>
    <row r="174" spans="1:26" ht="176.25" hidden="1" customHeight="1">
      <c r="A174" s="405"/>
      <c r="B174" s="68">
        <v>7</v>
      </c>
      <c r="C174" s="16" t="s">
        <v>38</v>
      </c>
      <c r="D174" s="68">
        <v>2026</v>
      </c>
      <c r="E174" s="35" t="s">
        <v>34</v>
      </c>
      <c r="F174" s="17">
        <f t="shared" si="28"/>
        <v>4349.5</v>
      </c>
      <c r="G174" s="151">
        <v>4349.5</v>
      </c>
      <c r="H174" s="151"/>
      <c r="I174" s="152"/>
      <c r="J174" s="152"/>
      <c r="K174" s="152"/>
      <c r="L174" s="150" t="s">
        <v>37</v>
      </c>
      <c r="M174" s="149" t="s">
        <v>857</v>
      </c>
      <c r="N174" s="405"/>
      <c r="O174" s="68">
        <v>7</v>
      </c>
      <c r="P174" s="16" t="s">
        <v>38</v>
      </c>
      <c r="Q174" s="68">
        <v>2026</v>
      </c>
      <c r="R174" s="35" t="s">
        <v>34</v>
      </c>
      <c r="S174" s="17">
        <f t="shared" si="29"/>
        <v>4349.5</v>
      </c>
      <c r="T174" s="151">
        <v>4349.5</v>
      </c>
      <c r="U174" s="151"/>
      <c r="V174" s="152"/>
      <c r="W174" s="152"/>
      <c r="X174" s="152"/>
      <c r="Y174" s="150" t="s">
        <v>37</v>
      </c>
      <c r="Z174" s="149" t="s">
        <v>857</v>
      </c>
    </row>
    <row r="175" spans="1:26" ht="130.5" hidden="1" customHeight="1">
      <c r="A175" s="405"/>
      <c r="B175" s="68">
        <v>8</v>
      </c>
      <c r="C175" s="16" t="s">
        <v>39</v>
      </c>
      <c r="D175" s="68">
        <v>2026</v>
      </c>
      <c r="E175" s="35" t="s">
        <v>34</v>
      </c>
      <c r="F175" s="17">
        <f t="shared" si="28"/>
        <v>593</v>
      </c>
      <c r="G175" s="151">
        <v>593</v>
      </c>
      <c r="H175" s="151"/>
      <c r="I175" s="152"/>
      <c r="J175" s="152"/>
      <c r="K175" s="152"/>
      <c r="L175" s="150" t="s">
        <v>37</v>
      </c>
      <c r="M175" s="149" t="s">
        <v>858</v>
      </c>
      <c r="N175" s="405"/>
      <c r="O175" s="68">
        <v>8</v>
      </c>
      <c r="P175" s="16" t="s">
        <v>39</v>
      </c>
      <c r="Q175" s="68">
        <v>2026</v>
      </c>
      <c r="R175" s="35" t="s">
        <v>34</v>
      </c>
      <c r="S175" s="17">
        <f t="shared" si="29"/>
        <v>593</v>
      </c>
      <c r="T175" s="151">
        <v>593</v>
      </c>
      <c r="U175" s="151"/>
      <c r="V175" s="152"/>
      <c r="W175" s="152"/>
      <c r="X175" s="152"/>
      <c r="Y175" s="150" t="s">
        <v>37</v>
      </c>
      <c r="Z175" s="149" t="s">
        <v>858</v>
      </c>
    </row>
    <row r="176" spans="1:26" ht="96.75" hidden="1" customHeight="1">
      <c r="A176" s="405"/>
      <c r="B176" s="68">
        <v>9</v>
      </c>
      <c r="C176" s="16" t="s">
        <v>42</v>
      </c>
      <c r="D176" s="68">
        <v>2026</v>
      </c>
      <c r="E176" s="35" t="s">
        <v>34</v>
      </c>
      <c r="F176" s="17">
        <f t="shared" si="28"/>
        <v>72819.399999999994</v>
      </c>
      <c r="G176" s="151">
        <v>72819.399999999994</v>
      </c>
      <c r="H176" s="151"/>
      <c r="I176" s="152"/>
      <c r="J176" s="152"/>
      <c r="K176" s="152"/>
      <c r="L176" s="150" t="s">
        <v>37</v>
      </c>
      <c r="M176" s="150" t="s">
        <v>46</v>
      </c>
      <c r="N176" s="405"/>
      <c r="O176" s="68">
        <v>9</v>
      </c>
      <c r="P176" s="16" t="s">
        <v>42</v>
      </c>
      <c r="Q176" s="68">
        <v>2026</v>
      </c>
      <c r="R176" s="35" t="s">
        <v>34</v>
      </c>
      <c r="S176" s="17">
        <f t="shared" si="29"/>
        <v>72819.399999999994</v>
      </c>
      <c r="T176" s="151">
        <v>72819.399999999994</v>
      </c>
      <c r="U176" s="151"/>
      <c r="V176" s="152"/>
      <c r="W176" s="152"/>
      <c r="X176" s="152"/>
      <c r="Y176" s="150" t="s">
        <v>37</v>
      </c>
      <c r="Z176" s="150" t="s">
        <v>46</v>
      </c>
    </row>
    <row r="177" spans="1:26" ht="99.75" hidden="1" customHeight="1">
      <c r="A177" s="405"/>
      <c r="B177" s="68">
        <v>10</v>
      </c>
      <c r="C177" s="155" t="s">
        <v>860</v>
      </c>
      <c r="D177" s="68">
        <v>2026</v>
      </c>
      <c r="E177" s="35" t="s">
        <v>34</v>
      </c>
      <c r="F177" s="17">
        <f t="shared" si="28"/>
        <v>4280.8</v>
      </c>
      <c r="G177" s="151"/>
      <c r="H177" s="151"/>
      <c r="I177" s="152">
        <v>4280.8</v>
      </c>
      <c r="J177" s="152"/>
      <c r="K177" s="152"/>
      <c r="L177" s="150" t="s">
        <v>43</v>
      </c>
      <c r="M177" s="150" t="s">
        <v>859</v>
      </c>
      <c r="N177" s="405"/>
      <c r="O177" s="68">
        <v>10</v>
      </c>
      <c r="P177" s="155" t="s">
        <v>860</v>
      </c>
      <c r="Q177" s="68">
        <v>2026</v>
      </c>
      <c r="R177" s="35" t="s">
        <v>34</v>
      </c>
      <c r="S177" s="17">
        <f t="shared" si="29"/>
        <v>4280.8</v>
      </c>
      <c r="T177" s="151"/>
      <c r="U177" s="151"/>
      <c r="V177" s="152">
        <v>4280.8</v>
      </c>
      <c r="W177" s="152"/>
      <c r="X177" s="152"/>
      <c r="Y177" s="150" t="s">
        <v>43</v>
      </c>
      <c r="Z177" s="150" t="s">
        <v>859</v>
      </c>
    </row>
    <row r="178" spans="1:26" ht="98.25" hidden="1" customHeight="1">
      <c r="A178" s="405"/>
      <c r="B178" s="68">
        <v>11</v>
      </c>
      <c r="C178" s="16" t="s">
        <v>44</v>
      </c>
      <c r="D178" s="68">
        <v>2026</v>
      </c>
      <c r="E178" s="35" t="s">
        <v>34</v>
      </c>
      <c r="F178" s="17">
        <f t="shared" si="28"/>
        <v>0</v>
      </c>
      <c r="G178" s="147"/>
      <c r="H178" s="147"/>
      <c r="I178" s="17"/>
      <c r="J178" s="17"/>
      <c r="K178" s="17"/>
      <c r="L178" s="35" t="s">
        <v>45</v>
      </c>
      <c r="M178" s="35" t="s">
        <v>681</v>
      </c>
      <c r="N178" s="405"/>
      <c r="O178" s="68">
        <v>11</v>
      </c>
      <c r="P178" s="16" t="s">
        <v>44</v>
      </c>
      <c r="Q178" s="68">
        <v>2026</v>
      </c>
      <c r="R178" s="35" t="s">
        <v>34</v>
      </c>
      <c r="S178" s="17">
        <f t="shared" si="29"/>
        <v>0</v>
      </c>
      <c r="T178" s="147"/>
      <c r="U178" s="147"/>
      <c r="V178" s="17"/>
      <c r="W178" s="17"/>
      <c r="X178" s="17"/>
      <c r="Y178" s="35" t="s">
        <v>45</v>
      </c>
      <c r="Z178" s="35" t="s">
        <v>681</v>
      </c>
    </row>
    <row r="179" spans="1:26" ht="52.5" hidden="1" customHeight="1">
      <c r="A179" s="405"/>
      <c r="B179" s="68">
        <v>12</v>
      </c>
      <c r="C179" s="16" t="s">
        <v>48</v>
      </c>
      <c r="D179" s="68">
        <v>2026</v>
      </c>
      <c r="E179" s="35" t="s">
        <v>34</v>
      </c>
      <c r="F179" s="17">
        <f t="shared" si="28"/>
        <v>20.803000000000001</v>
      </c>
      <c r="G179" s="147"/>
      <c r="H179" s="147"/>
      <c r="I179" s="152">
        <v>20.803000000000001</v>
      </c>
      <c r="J179" s="152"/>
      <c r="K179" s="152"/>
      <c r="L179" s="150" t="s">
        <v>49</v>
      </c>
      <c r="M179" s="150" t="s">
        <v>19</v>
      </c>
      <c r="N179" s="405"/>
      <c r="O179" s="68">
        <v>12</v>
      </c>
      <c r="P179" s="16" t="s">
        <v>48</v>
      </c>
      <c r="Q179" s="68">
        <v>2026</v>
      </c>
      <c r="R179" s="35" t="s">
        <v>34</v>
      </c>
      <c r="S179" s="17">
        <f t="shared" si="29"/>
        <v>20.803000000000001</v>
      </c>
      <c r="T179" s="147"/>
      <c r="U179" s="147"/>
      <c r="V179" s="152">
        <v>20.803000000000001</v>
      </c>
      <c r="W179" s="152"/>
      <c r="X179" s="152"/>
      <c r="Y179" s="150" t="s">
        <v>49</v>
      </c>
      <c r="Z179" s="150" t="s">
        <v>19</v>
      </c>
    </row>
    <row r="180" spans="1:26" ht="66" hidden="1" customHeight="1">
      <c r="A180" s="405"/>
      <c r="B180" s="68">
        <v>13</v>
      </c>
      <c r="C180" s="36" t="s">
        <v>50</v>
      </c>
      <c r="D180" s="68">
        <v>2026</v>
      </c>
      <c r="E180" s="35" t="s">
        <v>34</v>
      </c>
      <c r="F180" s="17">
        <f t="shared" si="28"/>
        <v>15</v>
      </c>
      <c r="G180" s="17"/>
      <c r="H180" s="17"/>
      <c r="I180" s="152">
        <v>15</v>
      </c>
      <c r="J180" s="152"/>
      <c r="K180" s="152"/>
      <c r="L180" s="35" t="s">
        <v>51</v>
      </c>
      <c r="M180" s="150" t="s">
        <v>19</v>
      </c>
      <c r="N180" s="405"/>
      <c r="O180" s="68">
        <v>13</v>
      </c>
      <c r="P180" s="36" t="s">
        <v>50</v>
      </c>
      <c r="Q180" s="68">
        <v>2026</v>
      </c>
      <c r="R180" s="35" t="s">
        <v>34</v>
      </c>
      <c r="S180" s="17">
        <f t="shared" si="29"/>
        <v>15</v>
      </c>
      <c r="T180" s="17"/>
      <c r="U180" s="17"/>
      <c r="V180" s="152">
        <v>15</v>
      </c>
      <c r="W180" s="152"/>
      <c r="X180" s="152"/>
      <c r="Y180" s="35" t="s">
        <v>51</v>
      </c>
      <c r="Z180" s="150" t="s">
        <v>19</v>
      </c>
    </row>
    <row r="181" spans="1:26" ht="116.25" hidden="1" customHeight="1">
      <c r="A181" s="405"/>
      <c r="B181" s="68">
        <v>14</v>
      </c>
      <c r="C181" s="36" t="s">
        <v>52</v>
      </c>
      <c r="D181" s="68">
        <v>2026</v>
      </c>
      <c r="E181" s="35" t="s">
        <v>34</v>
      </c>
      <c r="F181" s="17">
        <f t="shared" si="28"/>
        <v>6</v>
      </c>
      <c r="G181" s="17"/>
      <c r="H181" s="17"/>
      <c r="I181" s="152">
        <v>6</v>
      </c>
      <c r="J181" s="152"/>
      <c r="K181" s="152"/>
      <c r="L181" s="43" t="s">
        <v>37</v>
      </c>
      <c r="M181" s="150" t="s">
        <v>53</v>
      </c>
      <c r="N181" s="405"/>
      <c r="O181" s="68">
        <v>14</v>
      </c>
      <c r="P181" s="36" t="s">
        <v>52</v>
      </c>
      <c r="Q181" s="68">
        <v>2026</v>
      </c>
      <c r="R181" s="35" t="s">
        <v>34</v>
      </c>
      <c r="S181" s="17">
        <f t="shared" si="29"/>
        <v>6</v>
      </c>
      <c r="T181" s="17"/>
      <c r="U181" s="17"/>
      <c r="V181" s="152">
        <v>6</v>
      </c>
      <c r="W181" s="152"/>
      <c r="X181" s="152"/>
      <c r="Y181" s="322" t="s">
        <v>37</v>
      </c>
      <c r="Z181" s="150" t="s">
        <v>53</v>
      </c>
    </row>
    <row r="182" spans="1:26" ht="51.75" hidden="1" customHeight="1">
      <c r="A182" s="405"/>
      <c r="B182" s="68">
        <v>15</v>
      </c>
      <c r="C182" s="36" t="s">
        <v>54</v>
      </c>
      <c r="D182" s="68">
        <v>2026</v>
      </c>
      <c r="E182" s="35" t="s">
        <v>34</v>
      </c>
      <c r="F182" s="17">
        <f t="shared" si="28"/>
        <v>158.32900000000001</v>
      </c>
      <c r="G182" s="17"/>
      <c r="H182" s="17"/>
      <c r="I182" s="152">
        <v>158.32900000000001</v>
      </c>
      <c r="J182" s="152"/>
      <c r="K182" s="152"/>
      <c r="L182" s="35" t="s">
        <v>55</v>
      </c>
      <c r="M182" s="150" t="s">
        <v>71</v>
      </c>
      <c r="N182" s="405"/>
      <c r="O182" s="68">
        <v>15</v>
      </c>
      <c r="P182" s="36" t="s">
        <v>54</v>
      </c>
      <c r="Q182" s="68">
        <v>2026</v>
      </c>
      <c r="R182" s="35" t="s">
        <v>34</v>
      </c>
      <c r="S182" s="17">
        <f t="shared" si="29"/>
        <v>158.32900000000001</v>
      </c>
      <c r="T182" s="17"/>
      <c r="U182" s="17"/>
      <c r="V182" s="152">
        <v>158.32900000000001</v>
      </c>
      <c r="W182" s="152"/>
      <c r="X182" s="152"/>
      <c r="Y182" s="35" t="s">
        <v>55</v>
      </c>
      <c r="Z182" s="150" t="s">
        <v>71</v>
      </c>
    </row>
    <row r="183" spans="1:26" ht="87.75" hidden="1" customHeight="1">
      <c r="A183" s="405"/>
      <c r="B183" s="68">
        <v>16</v>
      </c>
      <c r="C183" s="36" t="s">
        <v>56</v>
      </c>
      <c r="D183" s="68">
        <v>2026</v>
      </c>
      <c r="E183" s="35" t="s">
        <v>34</v>
      </c>
      <c r="F183" s="17">
        <f t="shared" si="28"/>
        <v>6.1920000000000002</v>
      </c>
      <c r="G183" s="17"/>
      <c r="H183" s="17"/>
      <c r="I183" s="152">
        <v>6.1920000000000002</v>
      </c>
      <c r="J183" s="152"/>
      <c r="K183" s="152"/>
      <c r="L183" s="35" t="s">
        <v>55</v>
      </c>
      <c r="M183" s="150" t="s">
        <v>63</v>
      </c>
      <c r="N183" s="405"/>
      <c r="O183" s="68">
        <v>16</v>
      </c>
      <c r="P183" s="36" t="s">
        <v>56</v>
      </c>
      <c r="Q183" s="68">
        <v>2026</v>
      </c>
      <c r="R183" s="35" t="s">
        <v>34</v>
      </c>
      <c r="S183" s="17">
        <f t="shared" si="29"/>
        <v>6.1920000000000002</v>
      </c>
      <c r="T183" s="17"/>
      <c r="U183" s="17"/>
      <c r="V183" s="152">
        <v>6.1920000000000002</v>
      </c>
      <c r="W183" s="152"/>
      <c r="X183" s="152"/>
      <c r="Y183" s="35" t="s">
        <v>55</v>
      </c>
      <c r="Z183" s="150" t="s">
        <v>63</v>
      </c>
    </row>
    <row r="184" spans="1:26" ht="55.5" hidden="1" customHeight="1">
      <c r="A184" s="405"/>
      <c r="B184" s="68">
        <v>17</v>
      </c>
      <c r="C184" s="36" t="s">
        <v>58</v>
      </c>
      <c r="D184" s="68">
        <v>2026</v>
      </c>
      <c r="E184" s="35" t="s">
        <v>34</v>
      </c>
      <c r="F184" s="17">
        <f t="shared" si="28"/>
        <v>15.292999999999999</v>
      </c>
      <c r="G184" s="17"/>
      <c r="H184" s="17"/>
      <c r="I184" s="152">
        <v>15.292999999999999</v>
      </c>
      <c r="J184" s="152"/>
      <c r="K184" s="152"/>
      <c r="L184" s="35" t="s">
        <v>59</v>
      </c>
      <c r="M184" s="150" t="s">
        <v>60</v>
      </c>
      <c r="N184" s="405"/>
      <c r="O184" s="68">
        <v>17</v>
      </c>
      <c r="P184" s="36" t="s">
        <v>58</v>
      </c>
      <c r="Q184" s="68">
        <v>2026</v>
      </c>
      <c r="R184" s="35" t="s">
        <v>34</v>
      </c>
      <c r="S184" s="17">
        <f t="shared" si="29"/>
        <v>15.292999999999999</v>
      </c>
      <c r="T184" s="17"/>
      <c r="U184" s="17"/>
      <c r="V184" s="152">
        <v>15.292999999999999</v>
      </c>
      <c r="W184" s="152"/>
      <c r="X184" s="152"/>
      <c r="Y184" s="35" t="s">
        <v>59</v>
      </c>
      <c r="Z184" s="150" t="s">
        <v>60</v>
      </c>
    </row>
    <row r="185" spans="1:26" ht="85.5" hidden="1" customHeight="1">
      <c r="A185" s="405"/>
      <c r="B185" s="68">
        <v>18</v>
      </c>
      <c r="C185" s="70" t="s">
        <v>61</v>
      </c>
      <c r="D185" s="68">
        <v>2026</v>
      </c>
      <c r="E185" s="35" t="s">
        <v>34</v>
      </c>
      <c r="F185" s="17">
        <f t="shared" si="28"/>
        <v>14.8</v>
      </c>
      <c r="G185" s="17"/>
      <c r="H185" s="17"/>
      <c r="I185" s="152">
        <v>14.8</v>
      </c>
      <c r="J185" s="152"/>
      <c r="K185" s="152"/>
      <c r="L185" s="37" t="s">
        <v>62</v>
      </c>
      <c r="M185" s="150" t="s">
        <v>63</v>
      </c>
      <c r="N185" s="405"/>
      <c r="O185" s="68">
        <v>18</v>
      </c>
      <c r="P185" s="70" t="s">
        <v>61</v>
      </c>
      <c r="Q185" s="68">
        <v>2026</v>
      </c>
      <c r="R185" s="35" t="s">
        <v>34</v>
      </c>
      <c r="S185" s="17">
        <f t="shared" si="29"/>
        <v>14.8</v>
      </c>
      <c r="T185" s="17"/>
      <c r="U185" s="17"/>
      <c r="V185" s="152">
        <v>14.8</v>
      </c>
      <c r="W185" s="152"/>
      <c r="X185" s="152"/>
      <c r="Y185" s="37" t="s">
        <v>62</v>
      </c>
      <c r="Z185" s="150" t="s">
        <v>63</v>
      </c>
    </row>
    <row r="186" spans="1:26" ht="82.5" hidden="1" customHeight="1">
      <c r="A186" s="405"/>
      <c r="B186" s="68">
        <v>19</v>
      </c>
      <c r="C186" s="36" t="s">
        <v>64</v>
      </c>
      <c r="D186" s="68">
        <v>2026</v>
      </c>
      <c r="E186" s="35" t="s">
        <v>34</v>
      </c>
      <c r="F186" s="17">
        <f t="shared" si="28"/>
        <v>101</v>
      </c>
      <c r="G186" s="17"/>
      <c r="H186" s="17"/>
      <c r="I186" s="152">
        <v>101</v>
      </c>
      <c r="J186" s="152"/>
      <c r="K186" s="152"/>
      <c r="L186" s="156" t="s">
        <v>65</v>
      </c>
      <c r="M186" s="150" t="s">
        <v>66</v>
      </c>
      <c r="N186" s="405"/>
      <c r="O186" s="68">
        <v>19</v>
      </c>
      <c r="P186" s="36" t="s">
        <v>64</v>
      </c>
      <c r="Q186" s="68">
        <v>2026</v>
      </c>
      <c r="R186" s="35" t="s">
        <v>34</v>
      </c>
      <c r="S186" s="17">
        <f t="shared" si="29"/>
        <v>101</v>
      </c>
      <c r="T186" s="17"/>
      <c r="U186" s="17"/>
      <c r="V186" s="152">
        <v>101</v>
      </c>
      <c r="W186" s="152"/>
      <c r="X186" s="152"/>
      <c r="Y186" s="156" t="s">
        <v>65</v>
      </c>
      <c r="Z186" s="150" t="s">
        <v>66</v>
      </c>
    </row>
    <row r="187" spans="1:26" ht="63" hidden="1" customHeight="1">
      <c r="A187" s="405"/>
      <c r="B187" s="68">
        <v>20</v>
      </c>
      <c r="C187" s="36" t="s">
        <v>67</v>
      </c>
      <c r="D187" s="68">
        <v>2026</v>
      </c>
      <c r="E187" s="35" t="s">
        <v>34</v>
      </c>
      <c r="F187" s="17">
        <f t="shared" si="28"/>
        <v>25.9</v>
      </c>
      <c r="G187" s="17"/>
      <c r="H187" s="17"/>
      <c r="I187" s="152">
        <v>25.9</v>
      </c>
      <c r="J187" s="152"/>
      <c r="K187" s="152"/>
      <c r="L187" s="156" t="s">
        <v>65</v>
      </c>
      <c r="M187" s="150" t="s">
        <v>861</v>
      </c>
      <c r="N187" s="405"/>
      <c r="O187" s="68">
        <v>20</v>
      </c>
      <c r="P187" s="36" t="s">
        <v>67</v>
      </c>
      <c r="Q187" s="68">
        <v>2026</v>
      </c>
      <c r="R187" s="35" t="s">
        <v>34</v>
      </c>
      <c r="S187" s="17">
        <f t="shared" si="29"/>
        <v>25.9</v>
      </c>
      <c r="T187" s="17"/>
      <c r="U187" s="17"/>
      <c r="V187" s="152">
        <v>25.9</v>
      </c>
      <c r="W187" s="152"/>
      <c r="X187" s="152"/>
      <c r="Y187" s="156" t="s">
        <v>65</v>
      </c>
      <c r="Z187" s="150" t="s">
        <v>861</v>
      </c>
    </row>
    <row r="188" spans="1:26" ht="66.75" hidden="1" customHeight="1">
      <c r="A188" s="405"/>
      <c r="B188" s="68">
        <v>21</v>
      </c>
      <c r="C188" s="36" t="s">
        <v>69</v>
      </c>
      <c r="D188" s="68">
        <v>2026</v>
      </c>
      <c r="E188" s="35" t="s">
        <v>34</v>
      </c>
      <c r="F188" s="17">
        <f t="shared" si="28"/>
        <v>27.8</v>
      </c>
      <c r="G188" s="17"/>
      <c r="H188" s="17"/>
      <c r="I188" s="152">
        <v>27.8</v>
      </c>
      <c r="J188" s="152"/>
      <c r="K188" s="152"/>
      <c r="L188" s="150" t="s">
        <v>70</v>
      </c>
      <c r="M188" s="150" t="s">
        <v>53</v>
      </c>
      <c r="N188" s="405"/>
      <c r="O188" s="68">
        <v>21</v>
      </c>
      <c r="P188" s="36" t="s">
        <v>69</v>
      </c>
      <c r="Q188" s="68">
        <v>2026</v>
      </c>
      <c r="R188" s="35" t="s">
        <v>34</v>
      </c>
      <c r="S188" s="17">
        <f t="shared" si="29"/>
        <v>27.8</v>
      </c>
      <c r="T188" s="17"/>
      <c r="U188" s="17"/>
      <c r="V188" s="152">
        <v>27.8</v>
      </c>
      <c r="W188" s="152"/>
      <c r="X188" s="152"/>
      <c r="Y188" s="150" t="s">
        <v>70</v>
      </c>
      <c r="Z188" s="150" t="s">
        <v>53</v>
      </c>
    </row>
    <row r="189" spans="1:26" ht="66" hidden="1" customHeight="1">
      <c r="A189" s="405"/>
      <c r="B189" s="68">
        <v>22</v>
      </c>
      <c r="C189" s="36" t="s">
        <v>72</v>
      </c>
      <c r="D189" s="68">
        <v>2026</v>
      </c>
      <c r="E189" s="35" t="s">
        <v>34</v>
      </c>
      <c r="F189" s="17">
        <f t="shared" si="28"/>
        <v>74.375</v>
      </c>
      <c r="G189" s="17"/>
      <c r="H189" s="17"/>
      <c r="I189" s="152">
        <v>74.375</v>
      </c>
      <c r="J189" s="152"/>
      <c r="K189" s="152"/>
      <c r="L189" s="35" t="s">
        <v>47</v>
      </c>
      <c r="M189" s="150" t="s">
        <v>862</v>
      </c>
      <c r="N189" s="405"/>
      <c r="O189" s="68">
        <v>22</v>
      </c>
      <c r="P189" s="36" t="s">
        <v>72</v>
      </c>
      <c r="Q189" s="68">
        <v>2026</v>
      </c>
      <c r="R189" s="35" t="s">
        <v>34</v>
      </c>
      <c r="S189" s="17">
        <f t="shared" si="29"/>
        <v>74.375</v>
      </c>
      <c r="T189" s="17"/>
      <c r="U189" s="17"/>
      <c r="V189" s="152">
        <v>74.375</v>
      </c>
      <c r="W189" s="152"/>
      <c r="X189" s="152"/>
      <c r="Y189" s="35" t="s">
        <v>47</v>
      </c>
      <c r="Z189" s="150" t="s">
        <v>862</v>
      </c>
    </row>
    <row r="190" spans="1:26" ht="93.75" hidden="1" customHeight="1">
      <c r="A190" s="405"/>
      <c r="B190" s="68">
        <v>23</v>
      </c>
      <c r="C190" s="36" t="s">
        <v>73</v>
      </c>
      <c r="D190" s="68">
        <v>2026</v>
      </c>
      <c r="E190" s="35" t="s">
        <v>34</v>
      </c>
      <c r="F190" s="17">
        <f t="shared" si="28"/>
        <v>1677.51</v>
      </c>
      <c r="G190" s="151">
        <v>1677.51</v>
      </c>
      <c r="H190" s="151"/>
      <c r="I190" s="152"/>
      <c r="J190" s="152"/>
      <c r="K190" s="152"/>
      <c r="L190" s="35" t="s">
        <v>74</v>
      </c>
      <c r="M190" s="150" t="s">
        <v>863</v>
      </c>
      <c r="N190" s="405"/>
      <c r="O190" s="68">
        <v>23</v>
      </c>
      <c r="P190" s="36" t="s">
        <v>73</v>
      </c>
      <c r="Q190" s="68">
        <v>2026</v>
      </c>
      <c r="R190" s="35" t="s">
        <v>34</v>
      </c>
      <c r="S190" s="17">
        <f t="shared" si="29"/>
        <v>1677.51</v>
      </c>
      <c r="T190" s="151">
        <v>1677.51</v>
      </c>
      <c r="U190" s="151"/>
      <c r="V190" s="152"/>
      <c r="W190" s="152"/>
      <c r="X190" s="152"/>
      <c r="Y190" s="35" t="s">
        <v>74</v>
      </c>
      <c r="Z190" s="150" t="s">
        <v>863</v>
      </c>
    </row>
    <row r="191" spans="1:26" ht="82.5" hidden="1" customHeight="1">
      <c r="A191" s="405"/>
      <c r="B191" s="68">
        <v>24</v>
      </c>
      <c r="C191" s="36" t="s">
        <v>75</v>
      </c>
      <c r="D191" s="68">
        <v>2026</v>
      </c>
      <c r="E191" s="35" t="s">
        <v>34</v>
      </c>
      <c r="F191" s="17">
        <f t="shared" si="28"/>
        <v>180</v>
      </c>
      <c r="G191" s="151"/>
      <c r="H191" s="151"/>
      <c r="I191" s="152">
        <v>180</v>
      </c>
      <c r="J191" s="152"/>
      <c r="K191" s="152"/>
      <c r="L191" s="35" t="s">
        <v>76</v>
      </c>
      <c r="M191" s="150" t="s">
        <v>77</v>
      </c>
      <c r="N191" s="405"/>
      <c r="O191" s="68">
        <v>24</v>
      </c>
      <c r="P191" s="36" t="s">
        <v>75</v>
      </c>
      <c r="Q191" s="68">
        <v>2026</v>
      </c>
      <c r="R191" s="35" t="s">
        <v>34</v>
      </c>
      <c r="S191" s="17">
        <f t="shared" si="29"/>
        <v>180</v>
      </c>
      <c r="T191" s="151"/>
      <c r="U191" s="151"/>
      <c r="V191" s="152">
        <v>180</v>
      </c>
      <c r="W191" s="152"/>
      <c r="X191" s="152"/>
      <c r="Y191" s="35" t="s">
        <v>76</v>
      </c>
      <c r="Z191" s="150" t="s">
        <v>77</v>
      </c>
    </row>
    <row r="192" spans="1:26" ht="112.5" hidden="1" customHeight="1">
      <c r="A192" s="405"/>
      <c r="B192" s="68">
        <v>25</v>
      </c>
      <c r="C192" s="36" t="s">
        <v>78</v>
      </c>
      <c r="D192" s="68">
        <v>2026</v>
      </c>
      <c r="E192" s="35" t="s">
        <v>34</v>
      </c>
      <c r="F192" s="17">
        <f t="shared" si="28"/>
        <v>138.6</v>
      </c>
      <c r="G192" s="151">
        <v>138.6</v>
      </c>
      <c r="H192" s="151"/>
      <c r="I192" s="152"/>
      <c r="J192" s="152"/>
      <c r="K192" s="152"/>
      <c r="L192" s="35" t="s">
        <v>79</v>
      </c>
      <c r="M192" s="150" t="s">
        <v>98</v>
      </c>
      <c r="N192" s="405"/>
      <c r="O192" s="68">
        <v>25</v>
      </c>
      <c r="P192" s="36" t="s">
        <v>78</v>
      </c>
      <c r="Q192" s="68">
        <v>2026</v>
      </c>
      <c r="R192" s="35" t="s">
        <v>34</v>
      </c>
      <c r="S192" s="17">
        <f t="shared" si="29"/>
        <v>138.6</v>
      </c>
      <c r="T192" s="151">
        <v>138.6</v>
      </c>
      <c r="U192" s="151"/>
      <c r="V192" s="152"/>
      <c r="W192" s="152"/>
      <c r="X192" s="152"/>
      <c r="Y192" s="35" t="s">
        <v>79</v>
      </c>
      <c r="Z192" s="150" t="s">
        <v>98</v>
      </c>
    </row>
    <row r="193" spans="1:26" ht="96.75" hidden="1" customHeight="1">
      <c r="A193" s="405"/>
      <c r="B193" s="68">
        <v>26</v>
      </c>
      <c r="C193" s="36" t="s">
        <v>80</v>
      </c>
      <c r="D193" s="68">
        <v>2026</v>
      </c>
      <c r="E193" s="35" t="s">
        <v>34</v>
      </c>
      <c r="F193" s="17">
        <f t="shared" si="28"/>
        <v>3.6549999999999998</v>
      </c>
      <c r="G193" s="151">
        <v>3.6549999999999998</v>
      </c>
      <c r="H193" s="151"/>
      <c r="I193" s="152"/>
      <c r="J193" s="152"/>
      <c r="K193" s="152"/>
      <c r="L193" s="35" t="s">
        <v>81</v>
      </c>
      <c r="M193" s="150" t="s">
        <v>82</v>
      </c>
      <c r="N193" s="405"/>
      <c r="O193" s="68">
        <v>26</v>
      </c>
      <c r="P193" s="36" t="s">
        <v>80</v>
      </c>
      <c r="Q193" s="68">
        <v>2026</v>
      </c>
      <c r="R193" s="35" t="s">
        <v>34</v>
      </c>
      <c r="S193" s="17">
        <f t="shared" si="29"/>
        <v>3.6549999999999998</v>
      </c>
      <c r="T193" s="151">
        <v>3.6549999999999998</v>
      </c>
      <c r="U193" s="151"/>
      <c r="V193" s="152"/>
      <c r="W193" s="152"/>
      <c r="X193" s="152"/>
      <c r="Y193" s="35" t="s">
        <v>81</v>
      </c>
      <c r="Z193" s="150" t="s">
        <v>82</v>
      </c>
    </row>
    <row r="194" spans="1:26" ht="65.25" hidden="1" customHeight="1">
      <c r="A194" s="405"/>
      <c r="B194" s="68">
        <v>27</v>
      </c>
      <c r="C194" s="36" t="s">
        <v>83</v>
      </c>
      <c r="D194" s="68">
        <v>2026</v>
      </c>
      <c r="E194" s="35" t="s">
        <v>34</v>
      </c>
      <c r="F194" s="17">
        <f t="shared" si="28"/>
        <v>98</v>
      </c>
      <c r="G194" s="151"/>
      <c r="H194" s="151"/>
      <c r="I194" s="152">
        <v>98</v>
      </c>
      <c r="J194" s="152"/>
      <c r="K194" s="152"/>
      <c r="L194" s="35" t="s">
        <v>84</v>
      </c>
      <c r="M194" s="150" t="s">
        <v>85</v>
      </c>
      <c r="N194" s="405"/>
      <c r="O194" s="68">
        <v>27</v>
      </c>
      <c r="P194" s="36" t="s">
        <v>83</v>
      </c>
      <c r="Q194" s="68">
        <v>2026</v>
      </c>
      <c r="R194" s="35" t="s">
        <v>34</v>
      </c>
      <c r="S194" s="17">
        <f t="shared" si="29"/>
        <v>98</v>
      </c>
      <c r="T194" s="151"/>
      <c r="U194" s="151"/>
      <c r="V194" s="152">
        <v>98</v>
      </c>
      <c r="W194" s="152"/>
      <c r="X194" s="152"/>
      <c r="Y194" s="35" t="s">
        <v>84</v>
      </c>
      <c r="Z194" s="150" t="s">
        <v>85</v>
      </c>
    </row>
    <row r="195" spans="1:26" ht="52.5" hidden="1" customHeight="1">
      <c r="A195" s="405"/>
      <c r="B195" s="68">
        <v>28</v>
      </c>
      <c r="C195" s="70" t="s">
        <v>86</v>
      </c>
      <c r="D195" s="68">
        <v>2026</v>
      </c>
      <c r="E195" s="35" t="s">
        <v>34</v>
      </c>
      <c r="F195" s="17">
        <f t="shared" si="28"/>
        <v>99.9</v>
      </c>
      <c r="G195" s="151"/>
      <c r="H195" s="151"/>
      <c r="I195" s="152">
        <v>99.9</v>
      </c>
      <c r="J195" s="152"/>
      <c r="K195" s="152"/>
      <c r="L195" s="35" t="s">
        <v>84</v>
      </c>
      <c r="M195" s="150" t="s">
        <v>87</v>
      </c>
      <c r="N195" s="405"/>
      <c r="O195" s="68">
        <v>28</v>
      </c>
      <c r="P195" s="70" t="s">
        <v>86</v>
      </c>
      <c r="Q195" s="68">
        <v>2026</v>
      </c>
      <c r="R195" s="35" t="s">
        <v>34</v>
      </c>
      <c r="S195" s="17">
        <f t="shared" si="29"/>
        <v>99.9</v>
      </c>
      <c r="T195" s="151"/>
      <c r="U195" s="151"/>
      <c r="V195" s="152">
        <v>99.9</v>
      </c>
      <c r="W195" s="152"/>
      <c r="X195" s="152"/>
      <c r="Y195" s="35" t="s">
        <v>84</v>
      </c>
      <c r="Z195" s="150" t="s">
        <v>87</v>
      </c>
    </row>
    <row r="196" spans="1:26" ht="87" hidden="1" customHeight="1">
      <c r="A196" s="405"/>
      <c r="B196" s="68">
        <v>29</v>
      </c>
      <c r="C196" s="36" t="s">
        <v>88</v>
      </c>
      <c r="D196" s="68">
        <v>2026</v>
      </c>
      <c r="E196" s="35" t="s">
        <v>34</v>
      </c>
      <c r="F196" s="17">
        <f t="shared" si="28"/>
        <v>300</v>
      </c>
      <c r="G196" s="17"/>
      <c r="H196" s="17"/>
      <c r="I196" s="152">
        <v>300</v>
      </c>
      <c r="J196" s="152"/>
      <c r="K196" s="152"/>
      <c r="L196" s="35" t="s">
        <v>89</v>
      </c>
      <c r="M196" s="150" t="s">
        <v>77</v>
      </c>
      <c r="N196" s="405"/>
      <c r="O196" s="68">
        <v>29</v>
      </c>
      <c r="P196" s="36" t="s">
        <v>88</v>
      </c>
      <c r="Q196" s="68">
        <v>2026</v>
      </c>
      <c r="R196" s="35" t="s">
        <v>34</v>
      </c>
      <c r="S196" s="17">
        <f t="shared" si="29"/>
        <v>300</v>
      </c>
      <c r="T196" s="17"/>
      <c r="U196" s="17"/>
      <c r="V196" s="152">
        <v>300</v>
      </c>
      <c r="W196" s="152"/>
      <c r="X196" s="152"/>
      <c r="Y196" s="35" t="s">
        <v>89</v>
      </c>
      <c r="Z196" s="150" t="s">
        <v>77</v>
      </c>
    </row>
    <row r="197" spans="1:26" ht="77.25" hidden="1" customHeight="1">
      <c r="A197" s="405"/>
      <c r="B197" s="68">
        <v>30</v>
      </c>
      <c r="C197" s="36" t="s">
        <v>90</v>
      </c>
      <c r="D197" s="68">
        <v>2026</v>
      </c>
      <c r="E197" s="35" t="s">
        <v>34</v>
      </c>
      <c r="F197" s="17">
        <f t="shared" si="28"/>
        <v>4000</v>
      </c>
      <c r="G197" s="17"/>
      <c r="H197" s="17"/>
      <c r="I197" s="152">
        <v>4000</v>
      </c>
      <c r="J197" s="152"/>
      <c r="K197" s="152"/>
      <c r="L197" s="37" t="s">
        <v>91</v>
      </c>
      <c r="M197" s="150" t="s">
        <v>864</v>
      </c>
      <c r="N197" s="405"/>
      <c r="O197" s="68">
        <v>30</v>
      </c>
      <c r="P197" s="36" t="s">
        <v>90</v>
      </c>
      <c r="Q197" s="68">
        <v>2026</v>
      </c>
      <c r="R197" s="35" t="s">
        <v>34</v>
      </c>
      <c r="S197" s="17">
        <f t="shared" si="29"/>
        <v>4000</v>
      </c>
      <c r="T197" s="17"/>
      <c r="U197" s="17"/>
      <c r="V197" s="152">
        <v>4000</v>
      </c>
      <c r="W197" s="152"/>
      <c r="X197" s="152"/>
      <c r="Y197" s="37" t="s">
        <v>91</v>
      </c>
      <c r="Z197" s="150" t="s">
        <v>864</v>
      </c>
    </row>
    <row r="198" spans="1:26" ht="73.5" hidden="1" customHeight="1">
      <c r="A198" s="405"/>
      <c r="B198" s="68">
        <v>31</v>
      </c>
      <c r="C198" s="36" t="s">
        <v>92</v>
      </c>
      <c r="D198" s="68">
        <v>2026</v>
      </c>
      <c r="E198" s="35" t="s">
        <v>34</v>
      </c>
      <c r="F198" s="17">
        <f t="shared" si="28"/>
        <v>15000</v>
      </c>
      <c r="G198" s="17"/>
      <c r="H198" s="17"/>
      <c r="I198" s="152">
        <v>15000</v>
      </c>
      <c r="J198" s="152"/>
      <c r="K198" s="152"/>
      <c r="L198" s="37" t="s">
        <v>91</v>
      </c>
      <c r="M198" s="150" t="s">
        <v>864</v>
      </c>
      <c r="N198" s="405"/>
      <c r="O198" s="68">
        <v>31</v>
      </c>
      <c r="P198" s="36" t="s">
        <v>92</v>
      </c>
      <c r="Q198" s="68">
        <v>2026</v>
      </c>
      <c r="R198" s="35" t="s">
        <v>34</v>
      </c>
      <c r="S198" s="17">
        <f t="shared" si="29"/>
        <v>15000</v>
      </c>
      <c r="T198" s="17"/>
      <c r="U198" s="17"/>
      <c r="V198" s="152">
        <v>15000</v>
      </c>
      <c r="W198" s="152"/>
      <c r="X198" s="152"/>
      <c r="Y198" s="37" t="s">
        <v>91</v>
      </c>
      <c r="Z198" s="150" t="s">
        <v>864</v>
      </c>
    </row>
    <row r="199" spans="1:26" ht="75.75" hidden="1" customHeight="1">
      <c r="A199" s="405"/>
      <c r="B199" s="68">
        <v>32</v>
      </c>
      <c r="C199" s="36" t="s">
        <v>93</v>
      </c>
      <c r="D199" s="68">
        <v>2026</v>
      </c>
      <c r="E199" s="35" t="s">
        <v>34</v>
      </c>
      <c r="F199" s="17">
        <f t="shared" si="28"/>
        <v>1500</v>
      </c>
      <c r="G199" s="17"/>
      <c r="H199" s="17"/>
      <c r="I199" s="152">
        <v>1500</v>
      </c>
      <c r="J199" s="152"/>
      <c r="K199" s="152"/>
      <c r="L199" s="37" t="s">
        <v>91</v>
      </c>
      <c r="M199" s="150" t="s">
        <v>865</v>
      </c>
      <c r="N199" s="405"/>
      <c r="O199" s="68">
        <v>32</v>
      </c>
      <c r="P199" s="36" t="s">
        <v>93</v>
      </c>
      <c r="Q199" s="68">
        <v>2026</v>
      </c>
      <c r="R199" s="35" t="s">
        <v>34</v>
      </c>
      <c r="S199" s="17">
        <f t="shared" si="29"/>
        <v>1500</v>
      </c>
      <c r="T199" s="17"/>
      <c r="U199" s="17"/>
      <c r="V199" s="152">
        <v>1500</v>
      </c>
      <c r="W199" s="152"/>
      <c r="X199" s="152"/>
      <c r="Y199" s="37" t="s">
        <v>91</v>
      </c>
      <c r="Z199" s="150" t="s">
        <v>865</v>
      </c>
    </row>
    <row r="200" spans="1:26" ht="117.75" hidden="1" customHeight="1">
      <c r="A200" s="405"/>
      <c r="B200" s="68">
        <v>33</v>
      </c>
      <c r="C200" s="36" t="s">
        <v>797</v>
      </c>
      <c r="D200" s="68">
        <v>2026</v>
      </c>
      <c r="E200" s="35" t="s">
        <v>34</v>
      </c>
      <c r="F200" s="17">
        <f t="shared" si="28"/>
        <v>20</v>
      </c>
      <c r="G200" s="17"/>
      <c r="H200" s="17"/>
      <c r="I200" s="152">
        <v>20</v>
      </c>
      <c r="J200" s="152"/>
      <c r="K200" s="152"/>
      <c r="L200" s="35" t="s">
        <v>94</v>
      </c>
      <c r="M200" s="150" t="s">
        <v>142</v>
      </c>
      <c r="N200" s="405"/>
      <c r="O200" s="68">
        <v>33</v>
      </c>
      <c r="P200" s="36" t="s">
        <v>797</v>
      </c>
      <c r="Q200" s="68">
        <v>2026</v>
      </c>
      <c r="R200" s="35" t="s">
        <v>34</v>
      </c>
      <c r="S200" s="17">
        <f t="shared" si="29"/>
        <v>20</v>
      </c>
      <c r="T200" s="17"/>
      <c r="U200" s="17"/>
      <c r="V200" s="152">
        <v>20</v>
      </c>
      <c r="W200" s="152"/>
      <c r="X200" s="152"/>
      <c r="Y200" s="35" t="s">
        <v>94</v>
      </c>
      <c r="Z200" s="150" t="s">
        <v>142</v>
      </c>
    </row>
    <row r="201" spans="1:26" ht="69.75" hidden="1" customHeight="1">
      <c r="A201" s="405"/>
      <c r="B201" s="68">
        <v>34</v>
      </c>
      <c r="C201" s="36" t="s">
        <v>95</v>
      </c>
      <c r="D201" s="68">
        <v>2026</v>
      </c>
      <c r="E201" s="35" t="s">
        <v>34</v>
      </c>
      <c r="F201" s="17">
        <f t="shared" si="28"/>
        <v>150</v>
      </c>
      <c r="G201" s="151">
        <v>150</v>
      </c>
      <c r="H201" s="151"/>
      <c r="I201" s="152"/>
      <c r="J201" s="152"/>
      <c r="K201" s="152"/>
      <c r="L201" s="35" t="s">
        <v>65</v>
      </c>
      <c r="M201" s="150" t="s">
        <v>107</v>
      </c>
      <c r="N201" s="405"/>
      <c r="O201" s="68">
        <v>34</v>
      </c>
      <c r="P201" s="36" t="s">
        <v>95</v>
      </c>
      <c r="Q201" s="68">
        <v>2026</v>
      </c>
      <c r="R201" s="35" t="s">
        <v>34</v>
      </c>
      <c r="S201" s="17">
        <f t="shared" si="29"/>
        <v>150</v>
      </c>
      <c r="T201" s="151">
        <v>150</v>
      </c>
      <c r="U201" s="151"/>
      <c r="V201" s="152"/>
      <c r="W201" s="152"/>
      <c r="X201" s="152"/>
      <c r="Y201" s="35" t="s">
        <v>65</v>
      </c>
      <c r="Z201" s="150" t="s">
        <v>107</v>
      </c>
    </row>
    <row r="202" spans="1:26" ht="82.5" hidden="1" customHeight="1">
      <c r="A202" s="405"/>
      <c r="B202" s="68">
        <v>35</v>
      </c>
      <c r="C202" s="36" t="s">
        <v>96</v>
      </c>
      <c r="D202" s="68">
        <v>2026</v>
      </c>
      <c r="E202" s="35" t="s">
        <v>34</v>
      </c>
      <c r="F202" s="17">
        <f t="shared" si="28"/>
        <v>170</v>
      </c>
      <c r="G202" s="17"/>
      <c r="H202" s="17"/>
      <c r="I202" s="17">
        <v>170</v>
      </c>
      <c r="J202" s="17"/>
      <c r="K202" s="17"/>
      <c r="L202" s="35" t="s">
        <v>97</v>
      </c>
      <c r="M202" s="35" t="s">
        <v>98</v>
      </c>
      <c r="N202" s="405"/>
      <c r="O202" s="68">
        <v>35</v>
      </c>
      <c r="P202" s="36" t="s">
        <v>96</v>
      </c>
      <c r="Q202" s="68">
        <v>2026</v>
      </c>
      <c r="R202" s="35" t="s">
        <v>34</v>
      </c>
      <c r="S202" s="17">
        <f t="shared" si="29"/>
        <v>170</v>
      </c>
      <c r="T202" s="17"/>
      <c r="U202" s="17"/>
      <c r="V202" s="17">
        <v>170</v>
      </c>
      <c r="W202" s="17"/>
      <c r="X202" s="17"/>
      <c r="Y202" s="35" t="s">
        <v>97</v>
      </c>
      <c r="Z202" s="35" t="s">
        <v>98</v>
      </c>
    </row>
    <row r="203" spans="1:26" ht="82.5" hidden="1" customHeight="1">
      <c r="A203" s="405"/>
      <c r="B203" s="68">
        <v>36</v>
      </c>
      <c r="C203" s="36" t="s">
        <v>99</v>
      </c>
      <c r="D203" s="68">
        <v>2026</v>
      </c>
      <c r="E203" s="35" t="s">
        <v>34</v>
      </c>
      <c r="F203" s="17">
        <f t="shared" si="28"/>
        <v>437.61900000000003</v>
      </c>
      <c r="G203" s="157">
        <v>437.61900000000003</v>
      </c>
      <c r="H203" s="17"/>
      <c r="I203" s="17"/>
      <c r="J203" s="17"/>
      <c r="K203" s="17"/>
      <c r="L203" s="35" t="s">
        <v>79</v>
      </c>
      <c r="M203" s="35" t="s">
        <v>136</v>
      </c>
      <c r="N203" s="405"/>
      <c r="O203" s="68">
        <v>36</v>
      </c>
      <c r="P203" s="36" t="s">
        <v>99</v>
      </c>
      <c r="Q203" s="68">
        <v>2026</v>
      </c>
      <c r="R203" s="35" t="s">
        <v>34</v>
      </c>
      <c r="S203" s="17">
        <f t="shared" si="29"/>
        <v>437.61900000000003</v>
      </c>
      <c r="T203" s="157">
        <v>437.61900000000003</v>
      </c>
      <c r="U203" s="17"/>
      <c r="V203" s="17"/>
      <c r="W203" s="17"/>
      <c r="X203" s="17"/>
      <c r="Y203" s="35" t="s">
        <v>79</v>
      </c>
      <c r="Z203" s="35" t="s">
        <v>136</v>
      </c>
    </row>
    <row r="204" spans="1:26" ht="99.75" hidden="1" customHeight="1">
      <c r="A204" s="405"/>
      <c r="B204" s="68">
        <v>37</v>
      </c>
      <c r="C204" s="36" t="s">
        <v>100</v>
      </c>
      <c r="D204" s="68">
        <v>2026</v>
      </c>
      <c r="E204" s="35" t="s">
        <v>34</v>
      </c>
      <c r="F204" s="17">
        <f t="shared" si="28"/>
        <v>6.42</v>
      </c>
      <c r="G204" s="157">
        <v>6.42</v>
      </c>
      <c r="H204" s="17"/>
      <c r="I204" s="17"/>
      <c r="J204" s="17"/>
      <c r="K204" s="17"/>
      <c r="L204" s="35" t="s">
        <v>101</v>
      </c>
      <c r="M204" s="35" t="s">
        <v>57</v>
      </c>
      <c r="N204" s="405"/>
      <c r="O204" s="68">
        <v>37</v>
      </c>
      <c r="P204" s="36" t="s">
        <v>100</v>
      </c>
      <c r="Q204" s="68">
        <v>2026</v>
      </c>
      <c r="R204" s="35" t="s">
        <v>34</v>
      </c>
      <c r="S204" s="17">
        <f t="shared" si="29"/>
        <v>6.42</v>
      </c>
      <c r="T204" s="157">
        <v>6.42</v>
      </c>
      <c r="U204" s="17"/>
      <c r="V204" s="17"/>
      <c r="W204" s="17"/>
      <c r="X204" s="17"/>
      <c r="Y204" s="35" t="s">
        <v>101</v>
      </c>
      <c r="Z204" s="35" t="s">
        <v>57</v>
      </c>
    </row>
    <row r="205" spans="1:26" ht="99" hidden="1" customHeight="1">
      <c r="A205" s="405"/>
      <c r="B205" s="68">
        <v>38</v>
      </c>
      <c r="C205" s="36" t="s">
        <v>102</v>
      </c>
      <c r="D205" s="68">
        <v>2026</v>
      </c>
      <c r="E205" s="35" t="s">
        <v>34</v>
      </c>
      <c r="F205" s="17">
        <f t="shared" si="28"/>
        <v>4.99</v>
      </c>
      <c r="G205" s="157">
        <v>4.99</v>
      </c>
      <c r="H205" s="17"/>
      <c r="I205" s="17"/>
      <c r="J205" s="17"/>
      <c r="K205" s="17"/>
      <c r="L205" s="35" t="s">
        <v>103</v>
      </c>
      <c r="M205" s="35" t="s">
        <v>108</v>
      </c>
      <c r="N205" s="405"/>
      <c r="O205" s="68">
        <v>38</v>
      </c>
      <c r="P205" s="36" t="s">
        <v>102</v>
      </c>
      <c r="Q205" s="68">
        <v>2026</v>
      </c>
      <c r="R205" s="35" t="s">
        <v>34</v>
      </c>
      <c r="S205" s="17">
        <f t="shared" si="29"/>
        <v>4.99</v>
      </c>
      <c r="T205" s="157">
        <v>4.99</v>
      </c>
      <c r="U205" s="17"/>
      <c r="V205" s="17"/>
      <c r="W205" s="17"/>
      <c r="X205" s="17"/>
      <c r="Y205" s="35" t="s">
        <v>103</v>
      </c>
      <c r="Z205" s="35" t="s">
        <v>108</v>
      </c>
    </row>
    <row r="206" spans="1:26" ht="84.75" hidden="1" customHeight="1">
      <c r="A206" s="405"/>
      <c r="B206" s="68">
        <v>39</v>
      </c>
      <c r="C206" s="36" t="s">
        <v>109</v>
      </c>
      <c r="D206" s="68">
        <v>2026</v>
      </c>
      <c r="E206" s="35" t="s">
        <v>34</v>
      </c>
      <c r="F206" s="17">
        <f t="shared" si="28"/>
        <v>640.5</v>
      </c>
      <c r="G206" s="158">
        <v>640.5</v>
      </c>
      <c r="H206" s="151"/>
      <c r="I206" s="152"/>
      <c r="J206" s="152"/>
      <c r="K206" s="152"/>
      <c r="L206" s="35" t="s">
        <v>79</v>
      </c>
      <c r="M206" s="150" t="s">
        <v>273</v>
      </c>
      <c r="N206" s="405"/>
      <c r="O206" s="68">
        <v>39</v>
      </c>
      <c r="P206" s="36" t="s">
        <v>109</v>
      </c>
      <c r="Q206" s="68">
        <v>2026</v>
      </c>
      <c r="R206" s="35" t="s">
        <v>34</v>
      </c>
      <c r="S206" s="17">
        <f t="shared" si="29"/>
        <v>640.5</v>
      </c>
      <c r="T206" s="158">
        <v>640.5</v>
      </c>
      <c r="U206" s="151"/>
      <c r="V206" s="152"/>
      <c r="W206" s="152"/>
      <c r="X206" s="152"/>
      <c r="Y206" s="35" t="s">
        <v>79</v>
      </c>
      <c r="Z206" s="150" t="s">
        <v>273</v>
      </c>
    </row>
    <row r="207" spans="1:26" ht="82.5" hidden="1" customHeight="1">
      <c r="A207" s="405"/>
      <c r="B207" s="68">
        <v>40</v>
      </c>
      <c r="C207" s="36" t="s">
        <v>111</v>
      </c>
      <c r="D207" s="68">
        <v>2026</v>
      </c>
      <c r="E207" s="35" t="s">
        <v>34</v>
      </c>
      <c r="F207" s="17">
        <f>I207</f>
        <v>30</v>
      </c>
      <c r="G207" s="151" t="s">
        <v>185</v>
      </c>
      <c r="H207" s="151"/>
      <c r="I207" s="152">
        <v>30</v>
      </c>
      <c r="J207" s="152"/>
      <c r="K207" s="152"/>
      <c r="L207" s="35" t="s">
        <v>898</v>
      </c>
      <c r="M207" s="150" t="s">
        <v>57</v>
      </c>
      <c r="N207" s="405"/>
      <c r="O207" s="68">
        <v>40</v>
      </c>
      <c r="P207" s="36" t="s">
        <v>111</v>
      </c>
      <c r="Q207" s="68">
        <v>2026</v>
      </c>
      <c r="R207" s="35" t="s">
        <v>34</v>
      </c>
      <c r="S207" s="17">
        <f>V207</f>
        <v>30</v>
      </c>
      <c r="T207" s="151" t="s">
        <v>185</v>
      </c>
      <c r="U207" s="151"/>
      <c r="V207" s="152">
        <v>30</v>
      </c>
      <c r="W207" s="152"/>
      <c r="X207" s="152"/>
      <c r="Y207" s="35" t="s">
        <v>898</v>
      </c>
      <c r="Z207" s="150" t="s">
        <v>57</v>
      </c>
    </row>
    <row r="208" spans="1:26" ht="68.25" hidden="1" customHeight="1">
      <c r="A208" s="405"/>
      <c r="B208" s="68">
        <v>41</v>
      </c>
      <c r="C208" s="36" t="s">
        <v>104</v>
      </c>
      <c r="D208" s="68">
        <v>2026</v>
      </c>
      <c r="E208" s="35" t="s">
        <v>34</v>
      </c>
      <c r="F208" s="17">
        <f t="shared" ref="F208:F223" si="30">G208+H208+I208+J208+K208</f>
        <v>115</v>
      </c>
      <c r="G208" s="151"/>
      <c r="H208" s="151"/>
      <c r="I208" s="152">
        <v>115</v>
      </c>
      <c r="J208" s="152"/>
      <c r="K208" s="152"/>
      <c r="L208" s="35" t="s">
        <v>105</v>
      </c>
      <c r="M208" s="150" t="s">
        <v>106</v>
      </c>
      <c r="N208" s="405"/>
      <c r="O208" s="68">
        <v>41</v>
      </c>
      <c r="P208" s="36" t="s">
        <v>104</v>
      </c>
      <c r="Q208" s="68">
        <v>2026</v>
      </c>
      <c r="R208" s="35" t="s">
        <v>34</v>
      </c>
      <c r="S208" s="17">
        <f t="shared" ref="S208:S223" si="31">T208+U208+V208+W208+X208</f>
        <v>115</v>
      </c>
      <c r="T208" s="151"/>
      <c r="U208" s="151"/>
      <c r="V208" s="152">
        <v>115</v>
      </c>
      <c r="W208" s="152"/>
      <c r="X208" s="152"/>
      <c r="Y208" s="35" t="s">
        <v>105</v>
      </c>
      <c r="Z208" s="150" t="s">
        <v>106</v>
      </c>
    </row>
    <row r="209" spans="1:26" ht="85.5" hidden="1" customHeight="1">
      <c r="A209" s="405"/>
      <c r="B209" s="68">
        <v>42</v>
      </c>
      <c r="C209" s="36" t="s">
        <v>112</v>
      </c>
      <c r="D209" s="68">
        <v>2026</v>
      </c>
      <c r="E209" s="35" t="s">
        <v>34</v>
      </c>
      <c r="F209" s="17">
        <f t="shared" si="30"/>
        <v>402.6</v>
      </c>
      <c r="G209" s="17"/>
      <c r="H209" s="17"/>
      <c r="I209" s="152">
        <v>402.6</v>
      </c>
      <c r="J209" s="152"/>
      <c r="K209" s="152"/>
      <c r="L209" s="35" t="s">
        <v>37</v>
      </c>
      <c r="M209" s="150" t="s">
        <v>113</v>
      </c>
      <c r="N209" s="405"/>
      <c r="O209" s="68">
        <v>42</v>
      </c>
      <c r="P209" s="36" t="s">
        <v>112</v>
      </c>
      <c r="Q209" s="68">
        <v>2026</v>
      </c>
      <c r="R209" s="35" t="s">
        <v>34</v>
      </c>
      <c r="S209" s="17">
        <f t="shared" si="31"/>
        <v>402.6</v>
      </c>
      <c r="T209" s="17"/>
      <c r="U209" s="17"/>
      <c r="V209" s="152">
        <v>402.6</v>
      </c>
      <c r="W209" s="152"/>
      <c r="X209" s="152"/>
      <c r="Y209" s="35" t="s">
        <v>37</v>
      </c>
      <c r="Z209" s="150" t="s">
        <v>113</v>
      </c>
    </row>
    <row r="210" spans="1:26" ht="198.75" hidden="1" customHeight="1">
      <c r="A210" s="405"/>
      <c r="B210" s="68">
        <v>43</v>
      </c>
      <c r="C210" s="36" t="s">
        <v>114</v>
      </c>
      <c r="D210" s="68">
        <v>2026</v>
      </c>
      <c r="E210" s="35" t="s">
        <v>34</v>
      </c>
      <c r="F210" s="17">
        <f t="shared" si="30"/>
        <v>24</v>
      </c>
      <c r="G210" s="17"/>
      <c r="H210" s="17"/>
      <c r="I210" s="152">
        <v>24</v>
      </c>
      <c r="J210" s="152"/>
      <c r="K210" s="152"/>
      <c r="L210" s="37" t="s">
        <v>115</v>
      </c>
      <c r="M210" s="150" t="s">
        <v>68</v>
      </c>
      <c r="N210" s="405"/>
      <c r="O210" s="68">
        <v>43</v>
      </c>
      <c r="P210" s="36" t="s">
        <v>114</v>
      </c>
      <c r="Q210" s="68">
        <v>2026</v>
      </c>
      <c r="R210" s="35" t="s">
        <v>34</v>
      </c>
      <c r="S210" s="17">
        <f t="shared" si="31"/>
        <v>24</v>
      </c>
      <c r="T210" s="17"/>
      <c r="U210" s="17"/>
      <c r="V210" s="152">
        <v>24</v>
      </c>
      <c r="W210" s="152"/>
      <c r="X210" s="152"/>
      <c r="Y210" s="37" t="s">
        <v>115</v>
      </c>
      <c r="Z210" s="150" t="s">
        <v>68</v>
      </c>
    </row>
    <row r="211" spans="1:26" ht="114" hidden="1" customHeight="1">
      <c r="A211" s="405"/>
      <c r="B211" s="68">
        <v>44</v>
      </c>
      <c r="C211" s="36" t="s">
        <v>116</v>
      </c>
      <c r="D211" s="68">
        <v>2026</v>
      </c>
      <c r="E211" s="35" t="s">
        <v>34</v>
      </c>
      <c r="F211" s="17">
        <f t="shared" si="30"/>
        <v>22.366</v>
      </c>
      <c r="G211" s="17"/>
      <c r="H211" s="17"/>
      <c r="I211" s="152">
        <v>22.366</v>
      </c>
      <c r="J211" s="152"/>
      <c r="K211" s="152"/>
      <c r="L211" s="37" t="s">
        <v>117</v>
      </c>
      <c r="M211" s="150" t="s">
        <v>41</v>
      </c>
      <c r="N211" s="405"/>
      <c r="O211" s="68">
        <v>44</v>
      </c>
      <c r="P211" s="36" t="s">
        <v>116</v>
      </c>
      <c r="Q211" s="68">
        <v>2026</v>
      </c>
      <c r="R211" s="35" t="s">
        <v>34</v>
      </c>
      <c r="S211" s="17">
        <f t="shared" si="31"/>
        <v>22.366</v>
      </c>
      <c r="T211" s="17"/>
      <c r="U211" s="17"/>
      <c r="V211" s="152">
        <v>22.366</v>
      </c>
      <c r="W211" s="152"/>
      <c r="X211" s="152"/>
      <c r="Y211" s="37" t="s">
        <v>117</v>
      </c>
      <c r="Z211" s="150" t="s">
        <v>41</v>
      </c>
    </row>
    <row r="212" spans="1:26" ht="149.25" hidden="1" customHeight="1">
      <c r="A212" s="405"/>
      <c r="B212" s="68">
        <v>45</v>
      </c>
      <c r="C212" s="36" t="s">
        <v>118</v>
      </c>
      <c r="D212" s="68">
        <v>2026</v>
      </c>
      <c r="E212" s="35" t="s">
        <v>34</v>
      </c>
      <c r="F212" s="17">
        <f t="shared" si="30"/>
        <v>50</v>
      </c>
      <c r="G212" s="17"/>
      <c r="H212" s="17"/>
      <c r="I212" s="152">
        <v>50</v>
      </c>
      <c r="J212" s="152"/>
      <c r="K212" s="152"/>
      <c r="L212" s="37" t="s">
        <v>65</v>
      </c>
      <c r="M212" s="150" t="s">
        <v>82</v>
      </c>
      <c r="N212" s="405"/>
      <c r="O212" s="68">
        <v>45</v>
      </c>
      <c r="P212" s="36" t="s">
        <v>118</v>
      </c>
      <c r="Q212" s="68">
        <v>2026</v>
      </c>
      <c r="R212" s="35" t="s">
        <v>34</v>
      </c>
      <c r="S212" s="17">
        <f t="shared" si="31"/>
        <v>50</v>
      </c>
      <c r="T212" s="17"/>
      <c r="U212" s="17"/>
      <c r="V212" s="152">
        <v>50</v>
      </c>
      <c r="W212" s="152"/>
      <c r="X212" s="152"/>
      <c r="Y212" s="37" t="s">
        <v>65</v>
      </c>
      <c r="Z212" s="150" t="s">
        <v>82</v>
      </c>
    </row>
    <row r="213" spans="1:26" ht="66.75" hidden="1" customHeight="1">
      <c r="A213" s="405"/>
      <c r="B213" s="68">
        <v>46</v>
      </c>
      <c r="C213" s="36" t="s">
        <v>119</v>
      </c>
      <c r="D213" s="68">
        <v>2026</v>
      </c>
      <c r="E213" s="35" t="s">
        <v>34</v>
      </c>
      <c r="F213" s="17">
        <f t="shared" si="30"/>
        <v>443</v>
      </c>
      <c r="G213" s="17"/>
      <c r="H213" s="214">
        <v>243</v>
      </c>
      <c r="I213" s="17">
        <v>200</v>
      </c>
      <c r="J213" s="17"/>
      <c r="K213" s="17"/>
      <c r="L213" s="35" t="s">
        <v>70</v>
      </c>
      <c r="M213" s="35" t="s">
        <v>915</v>
      </c>
      <c r="N213" s="405"/>
      <c r="O213" s="68">
        <v>46</v>
      </c>
      <c r="P213" s="36" t="s">
        <v>119</v>
      </c>
      <c r="Q213" s="68">
        <v>2026</v>
      </c>
      <c r="R213" s="35" t="s">
        <v>34</v>
      </c>
      <c r="S213" s="17">
        <f t="shared" si="31"/>
        <v>443</v>
      </c>
      <c r="T213" s="17"/>
      <c r="U213" s="214">
        <v>243</v>
      </c>
      <c r="V213" s="17">
        <v>200</v>
      </c>
      <c r="W213" s="17"/>
      <c r="X213" s="17"/>
      <c r="Y213" s="35" t="s">
        <v>70</v>
      </c>
      <c r="Z213" s="35" t="s">
        <v>915</v>
      </c>
    </row>
    <row r="214" spans="1:26" ht="99.75" hidden="1" customHeight="1">
      <c r="A214" s="405"/>
      <c r="B214" s="68">
        <v>47</v>
      </c>
      <c r="C214" s="36" t="s">
        <v>120</v>
      </c>
      <c r="D214" s="68">
        <v>2026</v>
      </c>
      <c r="E214" s="35" t="s">
        <v>34</v>
      </c>
      <c r="F214" s="17">
        <f t="shared" si="30"/>
        <v>13.5</v>
      </c>
      <c r="G214" s="17"/>
      <c r="H214" s="17"/>
      <c r="I214" s="152">
        <v>13.5</v>
      </c>
      <c r="J214" s="152"/>
      <c r="K214" s="152"/>
      <c r="L214" s="37" t="s">
        <v>65</v>
      </c>
      <c r="M214" s="150" t="s">
        <v>98</v>
      </c>
      <c r="N214" s="405"/>
      <c r="O214" s="68">
        <v>47</v>
      </c>
      <c r="P214" s="36" t="s">
        <v>120</v>
      </c>
      <c r="Q214" s="68">
        <v>2026</v>
      </c>
      <c r="R214" s="35" t="s">
        <v>34</v>
      </c>
      <c r="S214" s="17">
        <f t="shared" si="31"/>
        <v>13.5</v>
      </c>
      <c r="T214" s="17"/>
      <c r="U214" s="17"/>
      <c r="V214" s="152">
        <v>13.5</v>
      </c>
      <c r="W214" s="152"/>
      <c r="X214" s="152"/>
      <c r="Y214" s="37" t="s">
        <v>65</v>
      </c>
      <c r="Z214" s="150" t="s">
        <v>98</v>
      </c>
    </row>
    <row r="215" spans="1:26" ht="68.25" hidden="1" customHeight="1">
      <c r="A215" s="405"/>
      <c r="B215" s="68">
        <v>48</v>
      </c>
      <c r="C215" s="36" t="s">
        <v>121</v>
      </c>
      <c r="D215" s="68">
        <v>2026</v>
      </c>
      <c r="E215" s="35" t="s">
        <v>34</v>
      </c>
      <c r="F215" s="17">
        <f t="shared" si="30"/>
        <v>6.1920000000000002</v>
      </c>
      <c r="G215" s="17"/>
      <c r="H215" s="17"/>
      <c r="I215" s="152">
        <v>6.1920000000000002</v>
      </c>
      <c r="J215" s="152"/>
      <c r="K215" s="152"/>
      <c r="L215" s="37" t="s">
        <v>122</v>
      </c>
      <c r="M215" s="150" t="s">
        <v>57</v>
      </c>
      <c r="N215" s="405"/>
      <c r="O215" s="68">
        <v>48</v>
      </c>
      <c r="P215" s="36" t="s">
        <v>121</v>
      </c>
      <c r="Q215" s="68">
        <v>2026</v>
      </c>
      <c r="R215" s="35" t="s">
        <v>34</v>
      </c>
      <c r="S215" s="17">
        <f t="shared" si="31"/>
        <v>6.1920000000000002</v>
      </c>
      <c r="T215" s="17"/>
      <c r="U215" s="17"/>
      <c r="V215" s="152">
        <v>6.1920000000000002</v>
      </c>
      <c r="W215" s="152"/>
      <c r="X215" s="152"/>
      <c r="Y215" s="37" t="s">
        <v>122</v>
      </c>
      <c r="Z215" s="150" t="s">
        <v>57</v>
      </c>
    </row>
    <row r="216" spans="1:26" ht="81.75" hidden="1" customHeight="1">
      <c r="A216" s="405"/>
      <c r="B216" s="68">
        <v>49</v>
      </c>
      <c r="C216" s="36" t="s">
        <v>123</v>
      </c>
      <c r="D216" s="68">
        <v>2026</v>
      </c>
      <c r="E216" s="35" t="s">
        <v>34</v>
      </c>
      <c r="F216" s="17">
        <f t="shared" si="30"/>
        <v>268.39999999999998</v>
      </c>
      <c r="G216" s="17"/>
      <c r="H216" s="17"/>
      <c r="I216" s="17">
        <v>268.39999999999998</v>
      </c>
      <c r="J216" s="17"/>
      <c r="K216" s="17"/>
      <c r="L216" s="37" t="s">
        <v>70</v>
      </c>
      <c r="M216" s="35" t="s">
        <v>124</v>
      </c>
      <c r="N216" s="405"/>
      <c r="O216" s="68">
        <v>49</v>
      </c>
      <c r="P216" s="36" t="s">
        <v>123</v>
      </c>
      <c r="Q216" s="68">
        <v>2026</v>
      </c>
      <c r="R216" s="35" t="s">
        <v>34</v>
      </c>
      <c r="S216" s="17">
        <f t="shared" si="31"/>
        <v>268.39999999999998</v>
      </c>
      <c r="T216" s="17"/>
      <c r="U216" s="17"/>
      <c r="V216" s="17">
        <v>268.39999999999998</v>
      </c>
      <c r="W216" s="17"/>
      <c r="X216" s="17"/>
      <c r="Y216" s="37" t="s">
        <v>70</v>
      </c>
      <c r="Z216" s="35" t="s">
        <v>124</v>
      </c>
    </row>
    <row r="217" spans="1:26" ht="288.75" hidden="1" customHeight="1">
      <c r="A217" s="405"/>
      <c r="B217" s="68">
        <v>50</v>
      </c>
      <c r="C217" s="70" t="s">
        <v>125</v>
      </c>
      <c r="D217" s="68">
        <v>2026</v>
      </c>
      <c r="E217" s="35" t="s">
        <v>34</v>
      </c>
      <c r="F217" s="17">
        <f t="shared" si="30"/>
        <v>14519.2</v>
      </c>
      <c r="G217" s="151">
        <v>14519.2</v>
      </c>
      <c r="H217" s="17"/>
      <c r="I217" s="17"/>
      <c r="J217" s="17"/>
      <c r="K217" s="17"/>
      <c r="L217" s="35" t="s">
        <v>126</v>
      </c>
      <c r="M217" s="150" t="s">
        <v>866</v>
      </c>
      <c r="N217" s="405"/>
      <c r="O217" s="68">
        <v>50</v>
      </c>
      <c r="P217" s="70" t="s">
        <v>125</v>
      </c>
      <c r="Q217" s="68">
        <v>2026</v>
      </c>
      <c r="R217" s="35" t="s">
        <v>34</v>
      </c>
      <c r="S217" s="17">
        <f t="shared" si="31"/>
        <v>14519.2</v>
      </c>
      <c r="T217" s="151">
        <v>14519.2</v>
      </c>
      <c r="U217" s="17"/>
      <c r="V217" s="17"/>
      <c r="W217" s="17"/>
      <c r="X217" s="17"/>
      <c r="Y217" s="35" t="s">
        <v>126</v>
      </c>
      <c r="Z217" s="150" t="s">
        <v>866</v>
      </c>
    </row>
    <row r="218" spans="1:26" ht="147.75" hidden="1" customHeight="1">
      <c r="A218" s="405"/>
      <c r="B218" s="68">
        <v>51</v>
      </c>
      <c r="C218" s="36" t="s">
        <v>127</v>
      </c>
      <c r="D218" s="68">
        <v>2026</v>
      </c>
      <c r="E218" s="35" t="s">
        <v>34</v>
      </c>
      <c r="F218" s="17">
        <f t="shared" si="30"/>
        <v>0</v>
      </c>
      <c r="G218" s="18">
        <v>0</v>
      </c>
      <c r="H218" s="18">
        <v>0</v>
      </c>
      <c r="I218" s="19"/>
      <c r="J218" s="19"/>
      <c r="K218" s="19"/>
      <c r="L218" s="37" t="s">
        <v>128</v>
      </c>
      <c r="M218" s="37" t="s">
        <v>129</v>
      </c>
      <c r="N218" s="405"/>
      <c r="O218" s="68">
        <v>51</v>
      </c>
      <c r="P218" s="36" t="s">
        <v>127</v>
      </c>
      <c r="Q218" s="68">
        <v>2026</v>
      </c>
      <c r="R218" s="35" t="s">
        <v>34</v>
      </c>
      <c r="S218" s="17">
        <f t="shared" si="31"/>
        <v>0</v>
      </c>
      <c r="T218" s="18">
        <v>0</v>
      </c>
      <c r="U218" s="18">
        <v>0</v>
      </c>
      <c r="V218" s="19"/>
      <c r="W218" s="19"/>
      <c r="X218" s="19"/>
      <c r="Y218" s="37" t="s">
        <v>128</v>
      </c>
      <c r="Z218" s="37" t="s">
        <v>129</v>
      </c>
    </row>
    <row r="219" spans="1:26" ht="164.25" hidden="1" customHeight="1">
      <c r="A219" s="405"/>
      <c r="B219" s="68">
        <v>52</v>
      </c>
      <c r="C219" s="36" t="s">
        <v>130</v>
      </c>
      <c r="D219" s="68">
        <v>2026</v>
      </c>
      <c r="E219" s="35" t="s">
        <v>34</v>
      </c>
      <c r="F219" s="17">
        <f t="shared" si="30"/>
        <v>850</v>
      </c>
      <c r="G219" s="18"/>
      <c r="H219" s="18">
        <v>0</v>
      </c>
      <c r="I219" s="18">
        <v>850</v>
      </c>
      <c r="J219" s="19"/>
      <c r="K219" s="19"/>
      <c r="L219" s="37" t="s">
        <v>128</v>
      </c>
      <c r="M219" s="37" t="s">
        <v>867</v>
      </c>
      <c r="N219" s="405"/>
      <c r="O219" s="68">
        <v>52</v>
      </c>
      <c r="P219" s="36" t="s">
        <v>130</v>
      </c>
      <c r="Q219" s="68">
        <v>2026</v>
      </c>
      <c r="R219" s="35" t="s">
        <v>34</v>
      </c>
      <c r="S219" s="17">
        <f t="shared" si="31"/>
        <v>850</v>
      </c>
      <c r="T219" s="18"/>
      <c r="U219" s="18">
        <v>0</v>
      </c>
      <c r="V219" s="18">
        <v>850</v>
      </c>
      <c r="W219" s="19"/>
      <c r="X219" s="19"/>
      <c r="Y219" s="37" t="s">
        <v>128</v>
      </c>
      <c r="Z219" s="37" t="s">
        <v>867</v>
      </c>
    </row>
    <row r="220" spans="1:26" ht="164.25" hidden="1" customHeight="1">
      <c r="A220" s="405"/>
      <c r="B220" s="68">
        <v>53</v>
      </c>
      <c r="C220" s="36" t="s">
        <v>131</v>
      </c>
      <c r="D220" s="68">
        <v>2026</v>
      </c>
      <c r="E220" s="35" t="s">
        <v>34</v>
      </c>
      <c r="F220" s="17">
        <f t="shared" si="30"/>
        <v>50</v>
      </c>
      <c r="G220" s="18"/>
      <c r="H220" s="18"/>
      <c r="I220" s="18">
        <v>50</v>
      </c>
      <c r="J220" s="19"/>
      <c r="K220" s="19"/>
      <c r="L220" s="37" t="s">
        <v>132</v>
      </c>
      <c r="M220" s="37" t="s">
        <v>133</v>
      </c>
      <c r="N220" s="405"/>
      <c r="O220" s="68">
        <v>53</v>
      </c>
      <c r="P220" s="36" t="s">
        <v>131</v>
      </c>
      <c r="Q220" s="68">
        <v>2026</v>
      </c>
      <c r="R220" s="35" t="s">
        <v>34</v>
      </c>
      <c r="S220" s="17">
        <f t="shared" si="31"/>
        <v>50</v>
      </c>
      <c r="T220" s="18"/>
      <c r="U220" s="18"/>
      <c r="V220" s="18">
        <v>50</v>
      </c>
      <c r="W220" s="19"/>
      <c r="X220" s="19"/>
      <c r="Y220" s="37" t="s">
        <v>132</v>
      </c>
      <c r="Z220" s="37" t="s">
        <v>133</v>
      </c>
    </row>
    <row r="221" spans="1:26" ht="120" hidden="1" customHeight="1">
      <c r="A221" s="405"/>
      <c r="B221" s="68">
        <v>54</v>
      </c>
      <c r="C221" s="36" t="s">
        <v>871</v>
      </c>
      <c r="D221" s="33">
        <v>2026</v>
      </c>
      <c r="E221" s="35" t="s">
        <v>134</v>
      </c>
      <c r="F221" s="151">
        <f t="shared" si="30"/>
        <v>414.3</v>
      </c>
      <c r="G221" s="19"/>
      <c r="H221" s="19"/>
      <c r="I221" s="18">
        <v>414.3</v>
      </c>
      <c r="J221" s="19"/>
      <c r="K221" s="19"/>
      <c r="L221" s="37" t="s">
        <v>135</v>
      </c>
      <c r="M221" s="37" t="s">
        <v>136</v>
      </c>
      <c r="N221" s="405"/>
      <c r="O221" s="68">
        <v>54</v>
      </c>
      <c r="P221" s="36" t="s">
        <v>871</v>
      </c>
      <c r="Q221" s="33">
        <v>2026</v>
      </c>
      <c r="R221" s="35" t="s">
        <v>134</v>
      </c>
      <c r="S221" s="151">
        <f t="shared" si="31"/>
        <v>414.3</v>
      </c>
      <c r="T221" s="19"/>
      <c r="U221" s="19"/>
      <c r="V221" s="18">
        <v>414.3</v>
      </c>
      <c r="W221" s="19"/>
      <c r="X221" s="19"/>
      <c r="Y221" s="37" t="s">
        <v>135</v>
      </c>
      <c r="Z221" s="37" t="s">
        <v>136</v>
      </c>
    </row>
    <row r="222" spans="1:26" ht="98.25" hidden="1" customHeight="1">
      <c r="A222" s="405"/>
      <c r="B222" s="68">
        <v>55</v>
      </c>
      <c r="C222" s="36" t="s">
        <v>137</v>
      </c>
      <c r="D222" s="68">
        <v>2026</v>
      </c>
      <c r="E222" s="35" t="s">
        <v>138</v>
      </c>
      <c r="F222" s="17">
        <f t="shared" si="30"/>
        <v>44.8</v>
      </c>
      <c r="G222" s="19"/>
      <c r="H222" s="19"/>
      <c r="I222" s="18">
        <v>44.8</v>
      </c>
      <c r="J222" s="19"/>
      <c r="K222" s="19"/>
      <c r="L222" s="37" t="s">
        <v>868</v>
      </c>
      <c r="M222" s="37" t="s">
        <v>139</v>
      </c>
      <c r="N222" s="405"/>
      <c r="O222" s="68">
        <v>55</v>
      </c>
      <c r="P222" s="36" t="s">
        <v>137</v>
      </c>
      <c r="Q222" s="68">
        <v>2026</v>
      </c>
      <c r="R222" s="35" t="s">
        <v>138</v>
      </c>
      <c r="S222" s="17">
        <f t="shared" si="31"/>
        <v>44.8</v>
      </c>
      <c r="T222" s="19"/>
      <c r="U222" s="19"/>
      <c r="V222" s="18">
        <v>44.8</v>
      </c>
      <c r="W222" s="19"/>
      <c r="X222" s="19"/>
      <c r="Y222" s="37" t="s">
        <v>868</v>
      </c>
      <c r="Z222" s="37" t="s">
        <v>139</v>
      </c>
    </row>
    <row r="223" spans="1:26" ht="107.25" hidden="1" customHeight="1">
      <c r="A223" s="405"/>
      <c r="B223" s="68">
        <v>56</v>
      </c>
      <c r="C223" s="36" t="s">
        <v>883</v>
      </c>
      <c r="D223" s="68">
        <v>2026</v>
      </c>
      <c r="E223" s="35" t="s">
        <v>138</v>
      </c>
      <c r="F223" s="17">
        <f t="shared" si="30"/>
        <v>3590.8</v>
      </c>
      <c r="G223" s="19"/>
      <c r="H223" s="19"/>
      <c r="I223" s="18">
        <v>3590.8</v>
      </c>
      <c r="J223" s="19"/>
      <c r="K223" s="19"/>
      <c r="L223" s="37" t="s">
        <v>869</v>
      </c>
      <c r="M223" s="37" t="s">
        <v>139</v>
      </c>
      <c r="N223" s="405"/>
      <c r="O223" s="68">
        <v>56</v>
      </c>
      <c r="P223" s="36" t="s">
        <v>883</v>
      </c>
      <c r="Q223" s="68">
        <v>2026</v>
      </c>
      <c r="R223" s="35" t="s">
        <v>138</v>
      </c>
      <c r="S223" s="17">
        <f t="shared" si="31"/>
        <v>3590.8</v>
      </c>
      <c r="T223" s="19"/>
      <c r="U223" s="19"/>
      <c r="V223" s="18">
        <v>3590.8</v>
      </c>
      <c r="W223" s="19"/>
      <c r="X223" s="19"/>
      <c r="Y223" s="37" t="s">
        <v>869</v>
      </c>
      <c r="Z223" s="37" t="s">
        <v>139</v>
      </c>
    </row>
    <row r="224" spans="1:26" ht="77.25" hidden="1" customHeight="1">
      <c r="A224" s="405"/>
      <c r="B224" s="68">
        <v>57</v>
      </c>
      <c r="C224" s="36" t="s">
        <v>872</v>
      </c>
      <c r="D224" s="33">
        <v>2026</v>
      </c>
      <c r="E224" s="35" t="s">
        <v>34</v>
      </c>
      <c r="F224" s="17">
        <v>402.6</v>
      </c>
      <c r="G224" s="18">
        <v>402.6</v>
      </c>
      <c r="H224" s="19"/>
      <c r="I224" s="18"/>
      <c r="J224" s="19"/>
      <c r="K224" s="19"/>
      <c r="L224" s="37" t="s">
        <v>868</v>
      </c>
      <c r="M224" s="37" t="s">
        <v>60</v>
      </c>
      <c r="N224" s="405"/>
      <c r="O224" s="68">
        <v>57</v>
      </c>
      <c r="P224" s="36" t="s">
        <v>872</v>
      </c>
      <c r="Q224" s="33">
        <v>2026</v>
      </c>
      <c r="R224" s="35" t="s">
        <v>34</v>
      </c>
      <c r="S224" s="17">
        <v>402.6</v>
      </c>
      <c r="T224" s="18">
        <v>402.6</v>
      </c>
      <c r="U224" s="19"/>
      <c r="V224" s="18"/>
      <c r="W224" s="19"/>
      <c r="X224" s="19"/>
      <c r="Y224" s="37" t="s">
        <v>868</v>
      </c>
      <c r="Z224" s="37" t="s">
        <v>60</v>
      </c>
    </row>
    <row r="225" spans="1:26" ht="93.75" hidden="1" customHeight="1">
      <c r="A225" s="405"/>
      <c r="B225" s="68">
        <v>58</v>
      </c>
      <c r="C225" s="36" t="s">
        <v>215</v>
      </c>
      <c r="D225" s="68">
        <v>2026</v>
      </c>
      <c r="E225" s="35" t="s">
        <v>140</v>
      </c>
      <c r="F225" s="17">
        <f t="shared" ref="F225:F253" si="32">G225+H225+I225+J225+K225</f>
        <v>156</v>
      </c>
      <c r="G225" s="19"/>
      <c r="H225" s="19"/>
      <c r="I225" s="18">
        <v>156</v>
      </c>
      <c r="J225" s="19"/>
      <c r="K225" s="19"/>
      <c r="L225" s="35" t="s">
        <v>141</v>
      </c>
      <c r="M225" s="37" t="s">
        <v>142</v>
      </c>
      <c r="N225" s="405"/>
      <c r="O225" s="68">
        <v>58</v>
      </c>
      <c r="P225" s="36" t="s">
        <v>215</v>
      </c>
      <c r="Q225" s="68">
        <v>2026</v>
      </c>
      <c r="R225" s="35" t="s">
        <v>140</v>
      </c>
      <c r="S225" s="17">
        <f t="shared" ref="S225:S253" si="33">T225+U225+V225+W225+X225</f>
        <v>156</v>
      </c>
      <c r="T225" s="19"/>
      <c r="U225" s="19"/>
      <c r="V225" s="18">
        <v>156</v>
      </c>
      <c r="W225" s="19"/>
      <c r="X225" s="19"/>
      <c r="Y225" s="35" t="s">
        <v>141</v>
      </c>
      <c r="Z225" s="37" t="s">
        <v>142</v>
      </c>
    </row>
    <row r="226" spans="1:26" ht="145.5" hidden="1" customHeight="1">
      <c r="A226" s="405"/>
      <c r="B226" s="68">
        <v>59</v>
      </c>
      <c r="C226" s="36" t="s">
        <v>151</v>
      </c>
      <c r="D226" s="68">
        <v>2026</v>
      </c>
      <c r="E226" s="94" t="s">
        <v>145</v>
      </c>
      <c r="F226" s="17">
        <f t="shared" si="32"/>
        <v>186</v>
      </c>
      <c r="G226" s="19"/>
      <c r="H226" s="19"/>
      <c r="I226" s="18">
        <v>186</v>
      </c>
      <c r="J226" s="19"/>
      <c r="K226" s="18">
        <v>0</v>
      </c>
      <c r="L226" s="37" t="s">
        <v>37</v>
      </c>
      <c r="M226" s="37" t="s">
        <v>870</v>
      </c>
      <c r="N226" s="405"/>
      <c r="O226" s="68">
        <v>59</v>
      </c>
      <c r="P226" s="36" t="s">
        <v>151</v>
      </c>
      <c r="Q226" s="68">
        <v>2026</v>
      </c>
      <c r="R226" s="94" t="s">
        <v>145</v>
      </c>
      <c r="S226" s="17">
        <f t="shared" si="33"/>
        <v>186</v>
      </c>
      <c r="T226" s="19"/>
      <c r="U226" s="19"/>
      <c r="V226" s="18">
        <v>186</v>
      </c>
      <c r="W226" s="19"/>
      <c r="X226" s="18">
        <v>0</v>
      </c>
      <c r="Y226" s="37" t="s">
        <v>37</v>
      </c>
      <c r="Z226" s="37" t="s">
        <v>870</v>
      </c>
    </row>
    <row r="227" spans="1:26" ht="104.25" hidden="1" customHeight="1">
      <c r="A227" s="405"/>
      <c r="B227" s="68">
        <v>60</v>
      </c>
      <c r="C227" s="36" t="s">
        <v>147</v>
      </c>
      <c r="D227" s="68">
        <v>2026</v>
      </c>
      <c r="E227" s="95" t="s">
        <v>140</v>
      </c>
      <c r="F227" s="17">
        <f t="shared" si="32"/>
        <v>64</v>
      </c>
      <c r="G227" s="19"/>
      <c r="H227" s="19"/>
      <c r="I227" s="18">
        <v>64</v>
      </c>
      <c r="J227" s="19"/>
      <c r="K227" s="18"/>
      <c r="L227" s="37" t="s">
        <v>141</v>
      </c>
      <c r="M227" s="37" t="s">
        <v>142</v>
      </c>
      <c r="N227" s="405"/>
      <c r="O227" s="68">
        <v>60</v>
      </c>
      <c r="P227" s="36" t="s">
        <v>147</v>
      </c>
      <c r="Q227" s="68">
        <v>2026</v>
      </c>
      <c r="R227" s="95" t="s">
        <v>140</v>
      </c>
      <c r="S227" s="17">
        <f t="shared" si="33"/>
        <v>64</v>
      </c>
      <c r="T227" s="19"/>
      <c r="U227" s="19"/>
      <c r="V227" s="18">
        <v>64</v>
      </c>
      <c r="W227" s="19"/>
      <c r="X227" s="18"/>
      <c r="Y227" s="37" t="s">
        <v>141</v>
      </c>
      <c r="Z227" s="37" t="s">
        <v>142</v>
      </c>
    </row>
    <row r="228" spans="1:26" ht="117" hidden="1" customHeight="1">
      <c r="A228" s="405"/>
      <c r="B228" s="68">
        <v>61</v>
      </c>
      <c r="C228" s="36" t="s">
        <v>148</v>
      </c>
      <c r="D228" s="68">
        <v>2026</v>
      </c>
      <c r="E228" s="35" t="s">
        <v>149</v>
      </c>
      <c r="F228" s="17">
        <f t="shared" si="32"/>
        <v>1839</v>
      </c>
      <c r="G228" s="19"/>
      <c r="H228" s="19"/>
      <c r="I228" s="18">
        <v>1839</v>
      </c>
      <c r="J228" s="19"/>
      <c r="K228" s="19"/>
      <c r="L228" s="37" t="s">
        <v>37</v>
      </c>
      <c r="M228" s="37" t="s">
        <v>150</v>
      </c>
      <c r="N228" s="405"/>
      <c r="O228" s="68">
        <v>61</v>
      </c>
      <c r="P228" s="36" t="s">
        <v>148</v>
      </c>
      <c r="Q228" s="68">
        <v>2026</v>
      </c>
      <c r="R228" s="35" t="s">
        <v>149</v>
      </c>
      <c r="S228" s="17">
        <f t="shared" si="33"/>
        <v>1839</v>
      </c>
      <c r="T228" s="19"/>
      <c r="U228" s="19"/>
      <c r="V228" s="18">
        <v>1839</v>
      </c>
      <c r="W228" s="19"/>
      <c r="X228" s="19"/>
      <c r="Y228" s="37" t="s">
        <v>37</v>
      </c>
      <c r="Z228" s="37" t="s">
        <v>150</v>
      </c>
    </row>
    <row r="229" spans="1:26" ht="117.75" hidden="1" customHeight="1">
      <c r="A229" s="405"/>
      <c r="B229" s="68">
        <v>62</v>
      </c>
      <c r="C229" s="36" t="s">
        <v>152</v>
      </c>
      <c r="D229" s="68">
        <v>2026</v>
      </c>
      <c r="E229" s="35" t="s">
        <v>149</v>
      </c>
      <c r="F229" s="17">
        <f t="shared" si="32"/>
        <v>70</v>
      </c>
      <c r="G229" s="19"/>
      <c r="H229" s="19"/>
      <c r="I229" s="18">
        <v>70</v>
      </c>
      <c r="J229" s="19"/>
      <c r="K229" s="19"/>
      <c r="L229" s="37" t="s">
        <v>153</v>
      </c>
      <c r="M229" s="37" t="s">
        <v>142</v>
      </c>
      <c r="N229" s="405"/>
      <c r="O229" s="68">
        <v>62</v>
      </c>
      <c r="P229" s="36" t="s">
        <v>152</v>
      </c>
      <c r="Q229" s="68">
        <v>2026</v>
      </c>
      <c r="R229" s="35" t="s">
        <v>149</v>
      </c>
      <c r="S229" s="17">
        <f t="shared" si="33"/>
        <v>70</v>
      </c>
      <c r="T229" s="19"/>
      <c r="U229" s="19"/>
      <c r="V229" s="18">
        <v>70</v>
      </c>
      <c r="W229" s="19"/>
      <c r="X229" s="19"/>
      <c r="Y229" s="37" t="s">
        <v>153</v>
      </c>
      <c r="Z229" s="37" t="s">
        <v>142</v>
      </c>
    </row>
    <row r="230" spans="1:26" ht="233.25" hidden="1" customHeight="1">
      <c r="A230" s="405"/>
      <c r="B230" s="68">
        <v>63</v>
      </c>
      <c r="C230" s="70" t="s">
        <v>154</v>
      </c>
      <c r="D230" s="68">
        <v>2026</v>
      </c>
      <c r="E230" s="96" t="s">
        <v>155</v>
      </c>
      <c r="F230" s="17">
        <f t="shared" si="32"/>
        <v>0</v>
      </c>
      <c r="G230" s="19"/>
      <c r="H230" s="19"/>
      <c r="I230" s="19"/>
      <c r="J230" s="19"/>
      <c r="K230" s="19"/>
      <c r="L230" s="37" t="s">
        <v>156</v>
      </c>
      <c r="M230" s="37" t="s">
        <v>157</v>
      </c>
      <c r="N230" s="405"/>
      <c r="O230" s="68">
        <v>63</v>
      </c>
      <c r="P230" s="70" t="s">
        <v>154</v>
      </c>
      <c r="Q230" s="68">
        <v>2026</v>
      </c>
      <c r="R230" s="96" t="s">
        <v>155</v>
      </c>
      <c r="S230" s="17">
        <f t="shared" si="33"/>
        <v>0</v>
      </c>
      <c r="T230" s="19"/>
      <c r="U230" s="19"/>
      <c r="V230" s="19"/>
      <c r="W230" s="19"/>
      <c r="X230" s="19"/>
      <c r="Y230" s="37" t="s">
        <v>156</v>
      </c>
      <c r="Z230" s="37" t="s">
        <v>157</v>
      </c>
    </row>
    <row r="231" spans="1:26" ht="232.5" hidden="1" customHeight="1">
      <c r="A231" s="405"/>
      <c r="B231" s="68">
        <v>64</v>
      </c>
      <c r="C231" s="70" t="s">
        <v>158</v>
      </c>
      <c r="D231" s="68">
        <v>2026</v>
      </c>
      <c r="E231" s="96" t="s">
        <v>159</v>
      </c>
      <c r="F231" s="17">
        <f t="shared" si="32"/>
        <v>0</v>
      </c>
      <c r="G231" s="19"/>
      <c r="H231" s="19"/>
      <c r="I231" s="19"/>
      <c r="J231" s="19"/>
      <c r="K231" s="19"/>
      <c r="L231" s="37" t="s">
        <v>156</v>
      </c>
      <c r="M231" s="37" t="s">
        <v>157</v>
      </c>
      <c r="N231" s="405"/>
      <c r="O231" s="68">
        <v>64</v>
      </c>
      <c r="P231" s="70" t="s">
        <v>158</v>
      </c>
      <c r="Q231" s="68">
        <v>2026</v>
      </c>
      <c r="R231" s="96" t="s">
        <v>159</v>
      </c>
      <c r="S231" s="17">
        <f t="shared" si="33"/>
        <v>0</v>
      </c>
      <c r="T231" s="19"/>
      <c r="U231" s="19"/>
      <c r="V231" s="19"/>
      <c r="W231" s="19"/>
      <c r="X231" s="19"/>
      <c r="Y231" s="37" t="s">
        <v>156</v>
      </c>
      <c r="Z231" s="37" t="s">
        <v>157</v>
      </c>
    </row>
    <row r="232" spans="1:26" ht="121.5" hidden="1" customHeight="1">
      <c r="A232" s="405"/>
      <c r="B232" s="68">
        <v>65</v>
      </c>
      <c r="C232" s="70" t="s">
        <v>160</v>
      </c>
      <c r="D232" s="68">
        <v>2026</v>
      </c>
      <c r="E232" s="35" t="s">
        <v>149</v>
      </c>
      <c r="F232" s="17">
        <f t="shared" si="32"/>
        <v>185</v>
      </c>
      <c r="G232" s="19"/>
      <c r="H232" s="19"/>
      <c r="I232" s="18">
        <v>185</v>
      </c>
      <c r="J232" s="19"/>
      <c r="K232" s="19"/>
      <c r="L232" s="37" t="s">
        <v>161</v>
      </c>
      <c r="M232" s="37" t="s">
        <v>142</v>
      </c>
      <c r="N232" s="405"/>
      <c r="O232" s="68">
        <v>65</v>
      </c>
      <c r="P232" s="70" t="s">
        <v>160</v>
      </c>
      <c r="Q232" s="68">
        <v>2026</v>
      </c>
      <c r="R232" s="35" t="s">
        <v>149</v>
      </c>
      <c r="S232" s="17">
        <f t="shared" si="33"/>
        <v>185</v>
      </c>
      <c r="T232" s="19"/>
      <c r="U232" s="19"/>
      <c r="V232" s="18">
        <v>185</v>
      </c>
      <c r="W232" s="19"/>
      <c r="X232" s="19"/>
      <c r="Y232" s="37" t="s">
        <v>161</v>
      </c>
      <c r="Z232" s="37" t="s">
        <v>142</v>
      </c>
    </row>
    <row r="233" spans="1:26" ht="143.25" hidden="1" customHeight="1">
      <c r="A233" s="405"/>
      <c r="B233" s="68">
        <v>66</v>
      </c>
      <c r="C233" s="36" t="s">
        <v>162</v>
      </c>
      <c r="D233" s="68">
        <v>2026</v>
      </c>
      <c r="E233" s="35" t="s">
        <v>149</v>
      </c>
      <c r="F233" s="17">
        <f t="shared" si="32"/>
        <v>220</v>
      </c>
      <c r="G233" s="19"/>
      <c r="H233" s="19"/>
      <c r="I233" s="18">
        <v>220</v>
      </c>
      <c r="J233" s="19"/>
      <c r="K233" s="19"/>
      <c r="L233" s="37" t="s">
        <v>143</v>
      </c>
      <c r="M233" s="37" t="s">
        <v>163</v>
      </c>
      <c r="N233" s="405"/>
      <c r="O233" s="68">
        <v>66</v>
      </c>
      <c r="P233" s="36" t="s">
        <v>162</v>
      </c>
      <c r="Q233" s="68">
        <v>2026</v>
      </c>
      <c r="R233" s="35" t="s">
        <v>149</v>
      </c>
      <c r="S233" s="17">
        <f t="shared" si="33"/>
        <v>220</v>
      </c>
      <c r="T233" s="19"/>
      <c r="U233" s="19"/>
      <c r="V233" s="18">
        <v>220</v>
      </c>
      <c r="W233" s="19"/>
      <c r="X233" s="19"/>
      <c r="Y233" s="37" t="s">
        <v>143</v>
      </c>
      <c r="Z233" s="37" t="s">
        <v>163</v>
      </c>
    </row>
    <row r="234" spans="1:26" ht="118.5" hidden="1" customHeight="1">
      <c r="A234" s="405"/>
      <c r="B234" s="68">
        <v>67</v>
      </c>
      <c r="C234" s="36" t="s">
        <v>164</v>
      </c>
      <c r="D234" s="68">
        <v>2026</v>
      </c>
      <c r="E234" s="35" t="s">
        <v>149</v>
      </c>
      <c r="F234" s="17">
        <f t="shared" si="32"/>
        <v>0</v>
      </c>
      <c r="G234" s="19"/>
      <c r="H234" s="19"/>
      <c r="I234" s="18">
        <v>0</v>
      </c>
      <c r="J234" s="19"/>
      <c r="K234" s="19"/>
      <c r="L234" s="35" t="s">
        <v>165</v>
      </c>
      <c r="M234" s="37" t="s">
        <v>146</v>
      </c>
      <c r="N234" s="405"/>
      <c r="O234" s="68">
        <v>67</v>
      </c>
      <c r="P234" s="36" t="s">
        <v>164</v>
      </c>
      <c r="Q234" s="68">
        <v>2026</v>
      </c>
      <c r="R234" s="35" t="s">
        <v>149</v>
      </c>
      <c r="S234" s="17">
        <f t="shared" si="33"/>
        <v>0</v>
      </c>
      <c r="T234" s="19"/>
      <c r="U234" s="19"/>
      <c r="V234" s="18">
        <v>0</v>
      </c>
      <c r="W234" s="19"/>
      <c r="X234" s="19"/>
      <c r="Y234" s="35" t="s">
        <v>165</v>
      </c>
      <c r="Z234" s="37" t="s">
        <v>146</v>
      </c>
    </row>
    <row r="235" spans="1:26" ht="67.5" hidden="1" customHeight="1">
      <c r="A235" s="405"/>
      <c r="B235" s="68">
        <v>68</v>
      </c>
      <c r="C235" s="29" t="s">
        <v>166</v>
      </c>
      <c r="D235" s="68">
        <v>2026</v>
      </c>
      <c r="E235" s="43" t="s">
        <v>34</v>
      </c>
      <c r="F235" s="17">
        <f t="shared" si="32"/>
        <v>0</v>
      </c>
      <c r="G235" s="3"/>
      <c r="H235" s="3"/>
      <c r="I235" s="146">
        <v>0</v>
      </c>
      <c r="J235" s="3"/>
      <c r="K235" s="3"/>
      <c r="L235" s="43" t="s">
        <v>167</v>
      </c>
      <c r="M235" s="43" t="s">
        <v>168</v>
      </c>
      <c r="N235" s="405"/>
      <c r="O235" s="68">
        <v>68</v>
      </c>
      <c r="P235" s="318" t="s">
        <v>166</v>
      </c>
      <c r="Q235" s="68">
        <v>2026</v>
      </c>
      <c r="R235" s="322" t="s">
        <v>34</v>
      </c>
      <c r="S235" s="17">
        <f t="shared" si="33"/>
        <v>0</v>
      </c>
      <c r="T235" s="3"/>
      <c r="U235" s="3"/>
      <c r="V235" s="327">
        <v>0</v>
      </c>
      <c r="W235" s="3"/>
      <c r="X235" s="3"/>
      <c r="Y235" s="322" t="s">
        <v>167</v>
      </c>
      <c r="Z235" s="322" t="s">
        <v>168</v>
      </c>
    </row>
    <row r="236" spans="1:26" ht="114.75" hidden="1" customHeight="1">
      <c r="A236" s="405"/>
      <c r="B236" s="68">
        <v>69</v>
      </c>
      <c r="C236" s="167" t="s">
        <v>169</v>
      </c>
      <c r="D236" s="68">
        <v>2026</v>
      </c>
      <c r="E236" s="35" t="s">
        <v>34</v>
      </c>
      <c r="F236" s="17">
        <f t="shared" si="32"/>
        <v>900</v>
      </c>
      <c r="G236" s="19"/>
      <c r="H236" s="19"/>
      <c r="I236" s="18">
        <v>900</v>
      </c>
      <c r="J236" s="19"/>
      <c r="K236" s="19"/>
      <c r="L236" s="35" t="s">
        <v>65</v>
      </c>
      <c r="M236" s="37" t="s">
        <v>170</v>
      </c>
      <c r="N236" s="405"/>
      <c r="O236" s="68">
        <v>69</v>
      </c>
      <c r="P236" s="167" t="s">
        <v>169</v>
      </c>
      <c r="Q236" s="68">
        <v>2026</v>
      </c>
      <c r="R236" s="35" t="s">
        <v>34</v>
      </c>
      <c r="S236" s="17">
        <f t="shared" si="33"/>
        <v>900</v>
      </c>
      <c r="T236" s="19"/>
      <c r="U236" s="19"/>
      <c r="V236" s="18">
        <v>900</v>
      </c>
      <c r="W236" s="19"/>
      <c r="X236" s="19"/>
      <c r="Y236" s="35" t="s">
        <v>65</v>
      </c>
      <c r="Z236" s="37" t="s">
        <v>170</v>
      </c>
    </row>
    <row r="237" spans="1:26" ht="177" hidden="1" customHeight="1">
      <c r="A237" s="405"/>
      <c r="B237" s="68">
        <v>70</v>
      </c>
      <c r="C237" s="168" t="s">
        <v>171</v>
      </c>
      <c r="D237" s="169">
        <v>2026</v>
      </c>
      <c r="E237" s="170" t="s">
        <v>34</v>
      </c>
      <c r="F237" s="17">
        <f t="shared" si="32"/>
        <v>850</v>
      </c>
      <c r="G237" s="19"/>
      <c r="H237" s="19"/>
      <c r="I237" s="18">
        <v>850</v>
      </c>
      <c r="J237" s="19"/>
      <c r="K237" s="19"/>
      <c r="L237" s="35" t="s">
        <v>37</v>
      </c>
      <c r="M237" s="37" t="s">
        <v>172</v>
      </c>
      <c r="N237" s="405"/>
      <c r="O237" s="68">
        <v>70</v>
      </c>
      <c r="P237" s="168" t="s">
        <v>171</v>
      </c>
      <c r="Q237" s="169">
        <v>2026</v>
      </c>
      <c r="R237" s="170" t="s">
        <v>34</v>
      </c>
      <c r="S237" s="17">
        <f t="shared" si="33"/>
        <v>850</v>
      </c>
      <c r="T237" s="19"/>
      <c r="U237" s="19"/>
      <c r="V237" s="18">
        <v>850</v>
      </c>
      <c r="W237" s="19"/>
      <c r="X237" s="19"/>
      <c r="Y237" s="35" t="s">
        <v>37</v>
      </c>
      <c r="Z237" s="37" t="s">
        <v>172</v>
      </c>
    </row>
    <row r="238" spans="1:26" ht="57" hidden="1" customHeight="1">
      <c r="A238" s="405"/>
      <c r="B238" s="68">
        <v>71</v>
      </c>
      <c r="C238" s="70" t="s">
        <v>173</v>
      </c>
      <c r="D238" s="68">
        <v>2026</v>
      </c>
      <c r="E238" s="35" t="s">
        <v>34</v>
      </c>
      <c r="F238" s="17">
        <f t="shared" si="32"/>
        <v>75</v>
      </c>
      <c r="G238" s="19"/>
      <c r="H238" s="19"/>
      <c r="I238" s="18">
        <v>75</v>
      </c>
      <c r="J238" s="19"/>
      <c r="K238" s="19"/>
      <c r="L238" s="35" t="s">
        <v>37</v>
      </c>
      <c r="M238" s="37" t="s">
        <v>98</v>
      </c>
      <c r="N238" s="405"/>
      <c r="O238" s="68">
        <v>71</v>
      </c>
      <c r="P238" s="70" t="s">
        <v>173</v>
      </c>
      <c r="Q238" s="68">
        <v>2026</v>
      </c>
      <c r="R238" s="35" t="s">
        <v>34</v>
      </c>
      <c r="S238" s="17">
        <f t="shared" si="33"/>
        <v>75</v>
      </c>
      <c r="T238" s="19"/>
      <c r="U238" s="19"/>
      <c r="V238" s="18">
        <v>75</v>
      </c>
      <c r="W238" s="19"/>
      <c r="X238" s="19"/>
      <c r="Y238" s="35" t="s">
        <v>37</v>
      </c>
      <c r="Z238" s="37" t="s">
        <v>98</v>
      </c>
    </row>
    <row r="239" spans="1:26" ht="66" hidden="1" customHeight="1">
      <c r="A239" s="405"/>
      <c r="B239" s="68">
        <v>72</v>
      </c>
      <c r="C239" s="70" t="s">
        <v>174</v>
      </c>
      <c r="D239" s="68">
        <v>2026</v>
      </c>
      <c r="E239" s="35" t="s">
        <v>34</v>
      </c>
      <c r="F239" s="17">
        <f t="shared" si="32"/>
        <v>16.2</v>
      </c>
      <c r="G239" s="19"/>
      <c r="H239" s="19"/>
      <c r="I239" s="18">
        <v>16.2</v>
      </c>
      <c r="J239" s="19"/>
      <c r="K239" s="19"/>
      <c r="L239" s="35" t="s">
        <v>65</v>
      </c>
      <c r="M239" s="37" t="s">
        <v>200</v>
      </c>
      <c r="N239" s="405"/>
      <c r="O239" s="68">
        <v>72</v>
      </c>
      <c r="P239" s="70" t="s">
        <v>174</v>
      </c>
      <c r="Q239" s="68">
        <v>2026</v>
      </c>
      <c r="R239" s="35" t="s">
        <v>34</v>
      </c>
      <c r="S239" s="17">
        <f t="shared" si="33"/>
        <v>16.2</v>
      </c>
      <c r="T239" s="19"/>
      <c r="U239" s="19"/>
      <c r="V239" s="18">
        <v>16.2</v>
      </c>
      <c r="W239" s="19"/>
      <c r="X239" s="19"/>
      <c r="Y239" s="35" t="s">
        <v>65</v>
      </c>
      <c r="Z239" s="37" t="s">
        <v>200</v>
      </c>
    </row>
    <row r="240" spans="1:26" ht="62.25" hidden="1" customHeight="1">
      <c r="A240" s="405"/>
      <c r="B240" s="68">
        <v>73</v>
      </c>
      <c r="C240" s="11" t="s">
        <v>184</v>
      </c>
      <c r="D240" s="68">
        <v>2026</v>
      </c>
      <c r="E240" s="22" t="s">
        <v>34</v>
      </c>
      <c r="F240" s="17">
        <f t="shared" si="32"/>
        <v>0.2</v>
      </c>
      <c r="G240" s="24"/>
      <c r="H240" s="25">
        <v>0.2</v>
      </c>
      <c r="I240" s="18"/>
      <c r="J240" s="19"/>
      <c r="K240" s="19"/>
      <c r="L240" s="35" t="s">
        <v>74</v>
      </c>
      <c r="M240" s="37" t="s">
        <v>53</v>
      </c>
      <c r="N240" s="405"/>
      <c r="O240" s="68">
        <v>73</v>
      </c>
      <c r="P240" s="11" t="s">
        <v>184</v>
      </c>
      <c r="Q240" s="68">
        <v>2026</v>
      </c>
      <c r="R240" s="22" t="s">
        <v>34</v>
      </c>
      <c r="S240" s="17">
        <f t="shared" si="33"/>
        <v>0.2</v>
      </c>
      <c r="T240" s="24"/>
      <c r="U240" s="25">
        <v>0.2</v>
      </c>
      <c r="V240" s="18"/>
      <c r="W240" s="19"/>
      <c r="X240" s="19"/>
      <c r="Y240" s="35" t="s">
        <v>74</v>
      </c>
      <c r="Z240" s="37" t="s">
        <v>53</v>
      </c>
    </row>
    <row r="241" spans="1:26" ht="225" hidden="1" customHeight="1">
      <c r="A241" s="405"/>
      <c r="B241" s="68">
        <v>74</v>
      </c>
      <c r="C241" s="70" t="s">
        <v>175</v>
      </c>
      <c r="D241" s="68">
        <v>2026</v>
      </c>
      <c r="E241" s="35" t="s">
        <v>34</v>
      </c>
      <c r="F241" s="17">
        <f t="shared" si="32"/>
        <v>0</v>
      </c>
      <c r="G241" s="18">
        <v>0</v>
      </c>
      <c r="H241" s="19"/>
      <c r="I241" s="18"/>
      <c r="J241" s="19"/>
      <c r="K241" s="19"/>
      <c r="L241" s="35" t="s">
        <v>74</v>
      </c>
      <c r="M241" s="37" t="s">
        <v>177</v>
      </c>
      <c r="N241" s="405"/>
      <c r="O241" s="68">
        <v>74</v>
      </c>
      <c r="P241" s="70" t="s">
        <v>175</v>
      </c>
      <c r="Q241" s="68">
        <v>2026</v>
      </c>
      <c r="R241" s="35" t="s">
        <v>34</v>
      </c>
      <c r="S241" s="17">
        <f t="shared" si="33"/>
        <v>0</v>
      </c>
      <c r="T241" s="18">
        <v>0</v>
      </c>
      <c r="U241" s="19"/>
      <c r="V241" s="18"/>
      <c r="W241" s="19"/>
      <c r="X241" s="19"/>
      <c r="Y241" s="35" t="s">
        <v>74</v>
      </c>
      <c r="Z241" s="37" t="s">
        <v>177</v>
      </c>
    </row>
    <row r="242" spans="1:26" ht="134.25" hidden="1" customHeight="1">
      <c r="A242" s="405"/>
      <c r="B242" s="68">
        <v>75</v>
      </c>
      <c r="C242" s="70" t="s">
        <v>176</v>
      </c>
      <c r="D242" s="68">
        <v>2026</v>
      </c>
      <c r="E242" s="35" t="s">
        <v>34</v>
      </c>
      <c r="F242" s="17">
        <f t="shared" si="32"/>
        <v>83493.7</v>
      </c>
      <c r="G242" s="18">
        <v>83493.7</v>
      </c>
      <c r="H242" s="19"/>
      <c r="I242" s="18"/>
      <c r="J242" s="19"/>
      <c r="K242" s="19"/>
      <c r="L242" s="35" t="s">
        <v>74</v>
      </c>
      <c r="M242" s="37" t="s">
        <v>873</v>
      </c>
      <c r="N242" s="405"/>
      <c r="O242" s="68">
        <v>75</v>
      </c>
      <c r="P242" s="70" t="s">
        <v>176</v>
      </c>
      <c r="Q242" s="68">
        <v>2026</v>
      </c>
      <c r="R242" s="35" t="s">
        <v>34</v>
      </c>
      <c r="S242" s="17">
        <f t="shared" si="33"/>
        <v>83493.7</v>
      </c>
      <c r="T242" s="18">
        <v>83493.7</v>
      </c>
      <c r="U242" s="19"/>
      <c r="V242" s="18"/>
      <c r="W242" s="19"/>
      <c r="X242" s="19"/>
      <c r="Y242" s="35" t="s">
        <v>74</v>
      </c>
      <c r="Z242" s="37" t="s">
        <v>873</v>
      </c>
    </row>
    <row r="243" spans="1:26" ht="195.75" hidden="1" customHeight="1">
      <c r="A243" s="405"/>
      <c r="B243" s="68">
        <v>76</v>
      </c>
      <c r="C243" s="29" t="s">
        <v>178</v>
      </c>
      <c r="D243" s="68">
        <v>2026</v>
      </c>
      <c r="E243" s="22" t="s">
        <v>34</v>
      </c>
      <c r="F243" s="17">
        <f t="shared" si="32"/>
        <v>0</v>
      </c>
      <c r="G243" s="23"/>
      <c r="H243" s="159">
        <v>0</v>
      </c>
      <c r="I243" s="23"/>
      <c r="J243" s="23"/>
      <c r="K243" s="23"/>
      <c r="L243" s="35" t="s">
        <v>74</v>
      </c>
      <c r="M243" s="160" t="s">
        <v>874</v>
      </c>
      <c r="N243" s="405"/>
      <c r="O243" s="68">
        <v>76</v>
      </c>
      <c r="P243" s="318" t="s">
        <v>178</v>
      </c>
      <c r="Q243" s="68">
        <v>2026</v>
      </c>
      <c r="R243" s="22" t="s">
        <v>34</v>
      </c>
      <c r="S243" s="17">
        <f t="shared" si="33"/>
        <v>0</v>
      </c>
      <c r="T243" s="23"/>
      <c r="U243" s="159">
        <v>0</v>
      </c>
      <c r="V243" s="23"/>
      <c r="W243" s="23"/>
      <c r="X243" s="23"/>
      <c r="Y243" s="35" t="s">
        <v>74</v>
      </c>
      <c r="Z243" s="160" t="s">
        <v>874</v>
      </c>
    </row>
    <row r="244" spans="1:26" ht="100.5" hidden="1" customHeight="1">
      <c r="A244" s="405"/>
      <c r="B244" s="68">
        <v>77</v>
      </c>
      <c r="C244" s="29" t="s">
        <v>179</v>
      </c>
      <c r="D244" s="68">
        <v>2026</v>
      </c>
      <c r="E244" s="22" t="s">
        <v>34</v>
      </c>
      <c r="F244" s="17">
        <f t="shared" si="32"/>
        <v>400</v>
      </c>
      <c r="G244" s="23"/>
      <c r="H244" s="23">
        <v>400</v>
      </c>
      <c r="I244" s="23"/>
      <c r="J244" s="23"/>
      <c r="K244" s="23"/>
      <c r="L244" s="35" t="s">
        <v>37</v>
      </c>
      <c r="M244" s="160" t="s">
        <v>229</v>
      </c>
      <c r="N244" s="405"/>
      <c r="O244" s="68">
        <v>77</v>
      </c>
      <c r="P244" s="318" t="s">
        <v>179</v>
      </c>
      <c r="Q244" s="68">
        <v>2026</v>
      </c>
      <c r="R244" s="22" t="s">
        <v>34</v>
      </c>
      <c r="S244" s="17">
        <f t="shared" si="33"/>
        <v>400</v>
      </c>
      <c r="T244" s="23"/>
      <c r="U244" s="23">
        <v>400</v>
      </c>
      <c r="V244" s="23"/>
      <c r="W244" s="23"/>
      <c r="X244" s="23"/>
      <c r="Y244" s="35" t="s">
        <v>37</v>
      </c>
      <c r="Z244" s="160" t="s">
        <v>229</v>
      </c>
    </row>
    <row r="245" spans="1:26" ht="67.5" hidden="1" customHeight="1">
      <c r="A245" s="405"/>
      <c r="B245" s="68">
        <v>78</v>
      </c>
      <c r="C245" s="29" t="s">
        <v>181</v>
      </c>
      <c r="D245" s="68">
        <v>2026</v>
      </c>
      <c r="E245" s="22" t="s">
        <v>34</v>
      </c>
      <c r="F245" s="17">
        <f t="shared" si="32"/>
        <v>231.446</v>
      </c>
      <c r="G245" s="23"/>
      <c r="H245" s="32">
        <v>231.446</v>
      </c>
      <c r="I245" s="23"/>
      <c r="J245" s="23"/>
      <c r="K245" s="23"/>
      <c r="L245" s="35" t="s">
        <v>37</v>
      </c>
      <c r="M245" s="160" t="s">
        <v>914</v>
      </c>
      <c r="N245" s="405"/>
      <c r="O245" s="68">
        <v>78</v>
      </c>
      <c r="P245" s="318" t="s">
        <v>181</v>
      </c>
      <c r="Q245" s="68">
        <v>2026</v>
      </c>
      <c r="R245" s="22" t="s">
        <v>34</v>
      </c>
      <c r="S245" s="17">
        <f t="shared" si="33"/>
        <v>231.446</v>
      </c>
      <c r="T245" s="23"/>
      <c r="U245" s="32">
        <v>231.446</v>
      </c>
      <c r="V245" s="23"/>
      <c r="W245" s="23"/>
      <c r="X245" s="23"/>
      <c r="Y245" s="35" t="s">
        <v>37</v>
      </c>
      <c r="Z245" s="160" t="s">
        <v>914</v>
      </c>
    </row>
    <row r="246" spans="1:26" ht="84.75" hidden="1" customHeight="1">
      <c r="A246" s="405"/>
      <c r="B246" s="68">
        <v>79</v>
      </c>
      <c r="C246" s="29" t="s">
        <v>182</v>
      </c>
      <c r="D246" s="68">
        <v>2026</v>
      </c>
      <c r="E246" s="22" t="s">
        <v>34</v>
      </c>
      <c r="F246" s="17">
        <f t="shared" si="32"/>
        <v>41.616999999999997</v>
      </c>
      <c r="G246" s="23"/>
      <c r="H246" s="32">
        <v>41.616999999999997</v>
      </c>
      <c r="I246" s="23"/>
      <c r="J246" s="23"/>
      <c r="K246" s="23"/>
      <c r="L246" s="35" t="s">
        <v>74</v>
      </c>
      <c r="M246" s="160" t="s">
        <v>57</v>
      </c>
      <c r="N246" s="405"/>
      <c r="O246" s="68">
        <v>79</v>
      </c>
      <c r="P246" s="318" t="s">
        <v>182</v>
      </c>
      <c r="Q246" s="68">
        <v>2026</v>
      </c>
      <c r="R246" s="22" t="s">
        <v>34</v>
      </c>
      <c r="S246" s="17">
        <f t="shared" si="33"/>
        <v>41.616999999999997</v>
      </c>
      <c r="T246" s="23"/>
      <c r="U246" s="32">
        <v>41.616999999999997</v>
      </c>
      <c r="V246" s="23"/>
      <c r="W246" s="23"/>
      <c r="X246" s="23"/>
      <c r="Y246" s="35" t="s">
        <v>74</v>
      </c>
      <c r="Z246" s="160" t="s">
        <v>57</v>
      </c>
    </row>
    <row r="247" spans="1:26" ht="99.75" hidden="1" customHeight="1">
      <c r="A247" s="405"/>
      <c r="B247" s="68">
        <v>80</v>
      </c>
      <c r="C247" s="11" t="s">
        <v>183</v>
      </c>
      <c r="D247" s="68">
        <v>2026</v>
      </c>
      <c r="E247" s="22" t="s">
        <v>34</v>
      </c>
      <c r="F247" s="17">
        <f t="shared" si="32"/>
        <v>24.149000000000001</v>
      </c>
      <c r="G247" s="23"/>
      <c r="H247" s="217">
        <v>24.149000000000001</v>
      </c>
      <c r="I247" s="26"/>
      <c r="J247" s="26"/>
      <c r="K247" s="26"/>
      <c r="L247" s="35" t="s">
        <v>37</v>
      </c>
      <c r="M247" s="22" t="s">
        <v>110</v>
      </c>
      <c r="N247" s="405"/>
      <c r="O247" s="68">
        <v>80</v>
      </c>
      <c r="P247" s="11" t="s">
        <v>183</v>
      </c>
      <c r="Q247" s="68">
        <v>2026</v>
      </c>
      <c r="R247" s="22" t="s">
        <v>34</v>
      </c>
      <c r="S247" s="17">
        <f t="shared" si="33"/>
        <v>24.149000000000001</v>
      </c>
      <c r="T247" s="23"/>
      <c r="U247" s="217">
        <v>24.149000000000001</v>
      </c>
      <c r="V247" s="26"/>
      <c r="W247" s="26"/>
      <c r="X247" s="26"/>
      <c r="Y247" s="35" t="s">
        <v>37</v>
      </c>
      <c r="Z247" s="22" t="s">
        <v>110</v>
      </c>
    </row>
    <row r="248" spans="1:26" ht="114.75" hidden="1" customHeight="1">
      <c r="A248" s="405"/>
      <c r="B248" s="68">
        <v>81</v>
      </c>
      <c r="C248" s="11" t="s">
        <v>1053</v>
      </c>
      <c r="D248" s="68">
        <v>2026</v>
      </c>
      <c r="E248" s="22" t="s">
        <v>34</v>
      </c>
      <c r="F248" s="17">
        <f t="shared" si="32"/>
        <v>1301.3</v>
      </c>
      <c r="G248" s="24"/>
      <c r="H248" s="25"/>
      <c r="I248" s="25">
        <v>1301.3</v>
      </c>
      <c r="J248" s="25"/>
      <c r="K248" s="25"/>
      <c r="L248" s="35" t="s">
        <v>37</v>
      </c>
      <c r="M248" s="22" t="s">
        <v>108</v>
      </c>
      <c r="N248" s="405"/>
      <c r="O248" s="68">
        <v>81</v>
      </c>
      <c r="P248" s="11" t="s">
        <v>1053</v>
      </c>
      <c r="Q248" s="68">
        <v>2026</v>
      </c>
      <c r="R248" s="22" t="s">
        <v>34</v>
      </c>
      <c r="S248" s="17">
        <f t="shared" si="33"/>
        <v>1301.3</v>
      </c>
      <c r="T248" s="24"/>
      <c r="U248" s="25"/>
      <c r="V248" s="25">
        <v>1301.3</v>
      </c>
      <c r="W248" s="25"/>
      <c r="X248" s="25"/>
      <c r="Y248" s="35" t="s">
        <v>37</v>
      </c>
      <c r="Z248" s="22" t="s">
        <v>108</v>
      </c>
    </row>
    <row r="249" spans="1:26" ht="214.5" hidden="1" customHeight="1">
      <c r="A249" s="405"/>
      <c r="B249" s="68">
        <v>82</v>
      </c>
      <c r="C249" s="262" t="s">
        <v>1026</v>
      </c>
      <c r="D249" s="35">
        <v>2026</v>
      </c>
      <c r="E249" s="35" t="s">
        <v>34</v>
      </c>
      <c r="F249" s="17">
        <f t="shared" si="32"/>
        <v>600</v>
      </c>
      <c r="G249" s="24"/>
      <c r="H249" s="25"/>
      <c r="I249" s="25">
        <v>600</v>
      </c>
      <c r="J249" s="26"/>
      <c r="K249" s="26"/>
      <c r="L249" s="35" t="s">
        <v>774</v>
      </c>
      <c r="M249" s="22" t="s">
        <v>180</v>
      </c>
      <c r="N249" s="405"/>
      <c r="O249" s="68">
        <v>82</v>
      </c>
      <c r="P249" s="262" t="s">
        <v>1026</v>
      </c>
      <c r="Q249" s="35">
        <v>2026</v>
      </c>
      <c r="R249" s="35" t="s">
        <v>34</v>
      </c>
      <c r="S249" s="17">
        <f t="shared" si="33"/>
        <v>600</v>
      </c>
      <c r="T249" s="24"/>
      <c r="U249" s="25"/>
      <c r="V249" s="25">
        <v>600</v>
      </c>
      <c r="W249" s="26"/>
      <c r="X249" s="26"/>
      <c r="Y249" s="35" t="s">
        <v>774</v>
      </c>
      <c r="Z249" s="22" t="s">
        <v>180</v>
      </c>
    </row>
    <row r="250" spans="1:26" ht="57.75" hidden="1" customHeight="1">
      <c r="A250" s="405"/>
      <c r="B250" s="68">
        <v>83</v>
      </c>
      <c r="C250" s="161" t="s">
        <v>875</v>
      </c>
      <c r="D250" s="22">
        <v>2026</v>
      </c>
      <c r="E250" s="22" t="s">
        <v>34</v>
      </c>
      <c r="F250" s="17">
        <f t="shared" si="32"/>
        <v>0</v>
      </c>
      <c r="G250" s="24"/>
      <c r="H250" s="25"/>
      <c r="I250" s="25"/>
      <c r="J250" s="26"/>
      <c r="K250" s="26"/>
      <c r="L250" s="35" t="s">
        <v>876</v>
      </c>
      <c r="M250" s="22" t="s">
        <v>877</v>
      </c>
      <c r="N250" s="405"/>
      <c r="O250" s="68">
        <v>83</v>
      </c>
      <c r="P250" s="161" t="s">
        <v>875</v>
      </c>
      <c r="Q250" s="22">
        <v>2026</v>
      </c>
      <c r="R250" s="22" t="s">
        <v>34</v>
      </c>
      <c r="S250" s="17">
        <f t="shared" si="33"/>
        <v>0</v>
      </c>
      <c r="T250" s="24"/>
      <c r="U250" s="25"/>
      <c r="V250" s="25"/>
      <c r="W250" s="26"/>
      <c r="X250" s="26"/>
      <c r="Y250" s="35" t="s">
        <v>876</v>
      </c>
      <c r="Z250" s="22" t="s">
        <v>877</v>
      </c>
    </row>
    <row r="251" spans="1:26" ht="136.5" hidden="1" customHeight="1">
      <c r="A251" s="395"/>
      <c r="B251" s="68">
        <v>84</v>
      </c>
      <c r="C251" s="127" t="s">
        <v>900</v>
      </c>
      <c r="D251" s="171">
        <v>2026</v>
      </c>
      <c r="E251" s="171" t="s">
        <v>34</v>
      </c>
      <c r="F251" s="17">
        <f t="shared" si="32"/>
        <v>7000</v>
      </c>
      <c r="G251" s="172"/>
      <c r="H251" s="172"/>
      <c r="I251" s="173">
        <v>7000</v>
      </c>
      <c r="J251" s="172"/>
      <c r="K251" s="172"/>
      <c r="L251" s="170" t="s">
        <v>899</v>
      </c>
      <c r="M251" s="171" t="s">
        <v>950</v>
      </c>
      <c r="N251" s="395"/>
      <c r="O251" s="68">
        <v>84</v>
      </c>
      <c r="P251" s="127" t="s">
        <v>900</v>
      </c>
      <c r="Q251" s="171">
        <v>2026</v>
      </c>
      <c r="R251" s="171" t="s">
        <v>34</v>
      </c>
      <c r="S251" s="17">
        <f t="shared" si="33"/>
        <v>7000</v>
      </c>
      <c r="T251" s="172"/>
      <c r="U251" s="172"/>
      <c r="V251" s="173">
        <v>7000</v>
      </c>
      <c r="W251" s="172"/>
      <c r="X251" s="172"/>
      <c r="Y251" s="170" t="s">
        <v>899</v>
      </c>
      <c r="Z251" s="171" t="s">
        <v>950</v>
      </c>
    </row>
    <row r="252" spans="1:26" ht="222.75" hidden="1" customHeight="1">
      <c r="A252" s="145"/>
      <c r="B252" s="68">
        <v>85</v>
      </c>
      <c r="C252" s="253" t="s">
        <v>960</v>
      </c>
      <c r="D252" s="171">
        <v>2026</v>
      </c>
      <c r="E252" s="171" t="s">
        <v>34</v>
      </c>
      <c r="F252" s="221">
        <f t="shared" si="32"/>
        <v>400</v>
      </c>
      <c r="G252" s="172"/>
      <c r="H252" s="172"/>
      <c r="I252" s="173">
        <v>400</v>
      </c>
      <c r="J252" s="172"/>
      <c r="K252" s="172"/>
      <c r="L252" s="170" t="s">
        <v>899</v>
      </c>
      <c r="M252" s="128" t="s">
        <v>627</v>
      </c>
      <c r="N252" s="321"/>
      <c r="O252" s="68">
        <v>85</v>
      </c>
      <c r="P252" s="253" t="s">
        <v>960</v>
      </c>
      <c r="Q252" s="171">
        <v>2026</v>
      </c>
      <c r="R252" s="171" t="s">
        <v>34</v>
      </c>
      <c r="S252" s="221">
        <f t="shared" si="33"/>
        <v>400</v>
      </c>
      <c r="T252" s="172"/>
      <c r="U252" s="172"/>
      <c r="V252" s="173">
        <v>400</v>
      </c>
      <c r="W252" s="172"/>
      <c r="X252" s="172"/>
      <c r="Y252" s="170" t="s">
        <v>899</v>
      </c>
      <c r="Z252" s="128" t="s">
        <v>627</v>
      </c>
    </row>
    <row r="253" spans="1:26" ht="15" hidden="1" customHeight="1">
      <c r="A253" s="3"/>
      <c r="B253" s="3"/>
      <c r="C253" s="44" t="s">
        <v>641</v>
      </c>
      <c r="D253" s="3"/>
      <c r="E253" s="3"/>
      <c r="F253" s="12">
        <f t="shared" si="32"/>
        <v>393482.65600000008</v>
      </c>
      <c r="G253" s="12">
        <f>SUM(G168:G252)</f>
        <v>346483.59400000004</v>
      </c>
      <c r="H253" s="12">
        <f t="shared" ref="H253:K253" si="34">SUM(H168:H252)</f>
        <v>940.41200000000003</v>
      </c>
      <c r="I253" s="12">
        <f t="shared" si="34"/>
        <v>46058.649999999994</v>
      </c>
      <c r="J253" s="12">
        <f t="shared" si="34"/>
        <v>0</v>
      </c>
      <c r="K253" s="12">
        <f t="shared" si="34"/>
        <v>0</v>
      </c>
      <c r="L253" s="3"/>
      <c r="M253" s="3"/>
      <c r="N253" s="3"/>
      <c r="O253" s="3"/>
      <c r="P253" s="328" t="s">
        <v>641</v>
      </c>
      <c r="Q253" s="3"/>
      <c r="R253" s="3"/>
      <c r="S253" s="12">
        <f t="shared" si="33"/>
        <v>393482.65600000008</v>
      </c>
      <c r="T253" s="12">
        <f>SUM(T168:T252)</f>
        <v>346483.59400000004</v>
      </c>
      <c r="U253" s="12">
        <f t="shared" ref="U253:X253" si="35">SUM(U168:U252)</f>
        <v>940.41200000000003</v>
      </c>
      <c r="V253" s="12">
        <f t="shared" si="35"/>
        <v>46058.649999999994</v>
      </c>
      <c r="W253" s="12">
        <f t="shared" si="35"/>
        <v>0</v>
      </c>
      <c r="X253" s="12">
        <f t="shared" si="35"/>
        <v>0</v>
      </c>
      <c r="Y253" s="3"/>
      <c r="Z253" s="3"/>
    </row>
    <row r="254" spans="1:26" ht="15" hidden="1" customHeight="1">
      <c r="A254" s="399" t="s">
        <v>824</v>
      </c>
      <c r="B254" s="400"/>
      <c r="C254" s="400"/>
      <c r="D254" s="400"/>
      <c r="E254" s="400"/>
      <c r="F254" s="400"/>
      <c r="G254" s="400"/>
      <c r="H254" s="400"/>
      <c r="I254" s="400"/>
      <c r="J254" s="400"/>
      <c r="K254" s="400"/>
      <c r="L254" s="400"/>
      <c r="M254" s="401"/>
      <c r="N254" s="399" t="s">
        <v>824</v>
      </c>
      <c r="O254" s="400"/>
      <c r="P254" s="400"/>
      <c r="Q254" s="400"/>
      <c r="R254" s="400"/>
      <c r="S254" s="400"/>
      <c r="T254" s="400"/>
      <c r="U254" s="400"/>
      <c r="V254" s="400"/>
      <c r="W254" s="400"/>
      <c r="X254" s="400"/>
      <c r="Y254" s="400"/>
      <c r="Z254" s="401"/>
    </row>
    <row r="255" spans="1:26" ht="50.25" hidden="1" customHeight="1">
      <c r="A255" s="394" t="s">
        <v>21</v>
      </c>
      <c r="B255" s="43">
        <v>1</v>
      </c>
      <c r="C255" s="29" t="s">
        <v>23</v>
      </c>
      <c r="D255" s="43">
        <v>2026</v>
      </c>
      <c r="E255" s="43" t="s">
        <v>22</v>
      </c>
      <c r="F255" s="97">
        <f>G255+H255+I255+J255+K255</f>
        <v>50</v>
      </c>
      <c r="G255" s="13"/>
      <c r="H255" s="13"/>
      <c r="I255" s="32">
        <v>50</v>
      </c>
      <c r="J255" s="13"/>
      <c r="K255" s="13"/>
      <c r="L255" s="43" t="s">
        <v>24</v>
      </c>
      <c r="M255" s="42" t="s">
        <v>25</v>
      </c>
      <c r="N255" s="394" t="s">
        <v>21</v>
      </c>
      <c r="O255" s="322">
        <v>1</v>
      </c>
      <c r="P255" s="318" t="s">
        <v>23</v>
      </c>
      <c r="Q255" s="322">
        <v>2026</v>
      </c>
      <c r="R255" s="322" t="s">
        <v>22</v>
      </c>
      <c r="S255" s="97">
        <f>T255+U255+V255+W255+X255</f>
        <v>50</v>
      </c>
      <c r="T255" s="13"/>
      <c r="U255" s="13"/>
      <c r="V255" s="32">
        <v>50</v>
      </c>
      <c r="W255" s="13"/>
      <c r="X255" s="13"/>
      <c r="Y255" s="322" t="s">
        <v>24</v>
      </c>
      <c r="Z255" s="42" t="s">
        <v>25</v>
      </c>
    </row>
    <row r="256" spans="1:26" ht="99.75" hidden="1" customHeight="1">
      <c r="A256" s="405"/>
      <c r="B256" s="43">
        <v>2</v>
      </c>
      <c r="C256" s="29" t="s">
        <v>702</v>
      </c>
      <c r="D256" s="43">
        <v>2026</v>
      </c>
      <c r="E256" s="43" t="s">
        <v>22</v>
      </c>
      <c r="F256" s="97">
        <f>G256+H256+I256+J256+K256</f>
        <v>3567.4</v>
      </c>
      <c r="G256" s="13"/>
      <c r="H256" s="32">
        <v>3567.4</v>
      </c>
      <c r="I256" s="32"/>
      <c r="J256" s="13"/>
      <c r="K256" s="32"/>
      <c r="L256" s="43" t="s">
        <v>26</v>
      </c>
      <c r="M256" s="42" t="s">
        <v>27</v>
      </c>
      <c r="N256" s="405"/>
      <c r="O256" s="322">
        <v>2</v>
      </c>
      <c r="P256" s="318" t="s">
        <v>702</v>
      </c>
      <c r="Q256" s="322">
        <v>2026</v>
      </c>
      <c r="R256" s="322" t="s">
        <v>22</v>
      </c>
      <c r="S256" s="97">
        <f>T256+U256+V256+W256+X256</f>
        <v>3567.4</v>
      </c>
      <c r="T256" s="13"/>
      <c r="U256" s="32">
        <v>3567.4</v>
      </c>
      <c r="V256" s="32"/>
      <c r="W256" s="13"/>
      <c r="X256" s="32"/>
      <c r="Y256" s="322" t="s">
        <v>26</v>
      </c>
      <c r="Z256" s="42" t="s">
        <v>27</v>
      </c>
    </row>
    <row r="257" spans="1:26" ht="66" hidden="1" customHeight="1">
      <c r="A257" s="405"/>
      <c r="B257" s="43">
        <v>3</v>
      </c>
      <c r="C257" s="29" t="s">
        <v>703</v>
      </c>
      <c r="D257" s="43">
        <v>2026</v>
      </c>
      <c r="E257" s="43" t="s">
        <v>22</v>
      </c>
      <c r="F257" s="97">
        <f>G257+H257+I257+J257+K257</f>
        <v>3</v>
      </c>
      <c r="G257" s="32"/>
      <c r="H257" s="32"/>
      <c r="I257" s="32">
        <v>3</v>
      </c>
      <c r="J257" s="32"/>
      <c r="K257" s="32"/>
      <c r="L257" s="43" t="s">
        <v>704</v>
      </c>
      <c r="M257" s="42" t="s">
        <v>370</v>
      </c>
      <c r="N257" s="405"/>
      <c r="O257" s="322">
        <v>3</v>
      </c>
      <c r="P257" s="318" t="s">
        <v>703</v>
      </c>
      <c r="Q257" s="322">
        <v>2026</v>
      </c>
      <c r="R257" s="322" t="s">
        <v>22</v>
      </c>
      <c r="S257" s="97">
        <f>T257+U257+V257+W257+X257</f>
        <v>3</v>
      </c>
      <c r="T257" s="32"/>
      <c r="U257" s="32"/>
      <c r="V257" s="32">
        <v>3</v>
      </c>
      <c r="W257" s="32"/>
      <c r="X257" s="32"/>
      <c r="Y257" s="322" t="s">
        <v>704</v>
      </c>
      <c r="Z257" s="42" t="s">
        <v>370</v>
      </c>
    </row>
    <row r="258" spans="1:26" ht="41.25" hidden="1" customHeight="1">
      <c r="A258" s="395"/>
      <c r="B258" s="43">
        <v>4</v>
      </c>
      <c r="C258" s="29" t="s">
        <v>759</v>
      </c>
      <c r="D258" s="43">
        <v>2026</v>
      </c>
      <c r="E258" s="43" t="s">
        <v>22</v>
      </c>
      <c r="F258" s="97">
        <f>G258+H258+I258+J258+K258</f>
        <v>47.18</v>
      </c>
      <c r="G258" s="32"/>
      <c r="H258" s="32"/>
      <c r="I258" s="32">
        <v>47.18</v>
      </c>
      <c r="J258" s="32"/>
      <c r="K258" s="32"/>
      <c r="L258" s="43" t="s">
        <v>758</v>
      </c>
      <c r="M258" s="42" t="s">
        <v>28</v>
      </c>
      <c r="N258" s="395"/>
      <c r="O258" s="322">
        <v>4</v>
      </c>
      <c r="P258" s="318" t="s">
        <v>759</v>
      </c>
      <c r="Q258" s="322">
        <v>2026</v>
      </c>
      <c r="R258" s="322" t="s">
        <v>22</v>
      </c>
      <c r="S258" s="97">
        <f>T258+U258+V258+W258+X258</f>
        <v>47.18</v>
      </c>
      <c r="T258" s="32"/>
      <c r="U258" s="32"/>
      <c r="V258" s="32">
        <v>47.18</v>
      </c>
      <c r="W258" s="32"/>
      <c r="X258" s="32"/>
      <c r="Y258" s="322" t="s">
        <v>758</v>
      </c>
      <c r="Z258" s="42" t="s">
        <v>28</v>
      </c>
    </row>
    <row r="259" spans="1:26" ht="147" hidden="1" customHeight="1">
      <c r="A259" s="29" t="s">
        <v>29</v>
      </c>
      <c r="B259" s="43">
        <v>1</v>
      </c>
      <c r="C259" s="29" t="s">
        <v>705</v>
      </c>
      <c r="D259" s="43">
        <v>2026</v>
      </c>
      <c r="E259" s="43" t="s">
        <v>22</v>
      </c>
      <c r="F259" s="97">
        <f>G259+H259+I259+J259+K259</f>
        <v>1500</v>
      </c>
      <c r="G259" s="32"/>
      <c r="H259" s="32"/>
      <c r="I259" s="32">
        <v>750</v>
      </c>
      <c r="J259" s="32"/>
      <c r="K259" s="32">
        <v>750</v>
      </c>
      <c r="L259" s="43" t="s">
        <v>30</v>
      </c>
      <c r="M259" s="42" t="s">
        <v>31</v>
      </c>
      <c r="N259" s="318" t="s">
        <v>29</v>
      </c>
      <c r="O259" s="322">
        <v>1</v>
      </c>
      <c r="P259" s="318" t="s">
        <v>705</v>
      </c>
      <c r="Q259" s="322">
        <v>2026</v>
      </c>
      <c r="R259" s="322" t="s">
        <v>22</v>
      </c>
      <c r="S259" s="97">
        <f>T259+U259+V259+W259+X259</f>
        <v>1500</v>
      </c>
      <c r="T259" s="32"/>
      <c r="U259" s="32"/>
      <c r="V259" s="32">
        <v>750</v>
      </c>
      <c r="W259" s="32"/>
      <c r="X259" s="32">
        <v>750</v>
      </c>
      <c r="Y259" s="322" t="s">
        <v>30</v>
      </c>
      <c r="Z259" s="42" t="s">
        <v>31</v>
      </c>
    </row>
    <row r="260" spans="1:26" ht="15" hidden="1" customHeight="1">
      <c r="A260" s="3"/>
      <c r="B260" s="3"/>
      <c r="C260" s="44" t="s">
        <v>32</v>
      </c>
      <c r="D260" s="44"/>
      <c r="E260" s="44"/>
      <c r="F260" s="13">
        <f>SUM(F255:F259)</f>
        <v>5167.58</v>
      </c>
      <c r="G260" s="13">
        <f>SUM(G255:G259)</f>
        <v>0</v>
      </c>
      <c r="H260" s="13">
        <f t="shared" ref="H260:K260" si="36">SUM(H255:H259)</f>
        <v>3567.4</v>
      </c>
      <c r="I260" s="13">
        <f t="shared" si="36"/>
        <v>850.18000000000006</v>
      </c>
      <c r="J260" s="13">
        <f t="shared" si="36"/>
        <v>0</v>
      </c>
      <c r="K260" s="13">
        <f t="shared" si="36"/>
        <v>750</v>
      </c>
      <c r="L260" s="3"/>
      <c r="M260" s="3"/>
      <c r="N260" s="3"/>
      <c r="O260" s="3"/>
      <c r="P260" s="328" t="s">
        <v>32</v>
      </c>
      <c r="Q260" s="328"/>
      <c r="R260" s="328"/>
      <c r="S260" s="13">
        <f>SUM(S255:S259)</f>
        <v>5167.58</v>
      </c>
      <c r="T260" s="13">
        <f>SUM(T255:T259)</f>
        <v>0</v>
      </c>
      <c r="U260" s="13">
        <f t="shared" ref="U260:X260" si="37">SUM(U255:U259)</f>
        <v>3567.4</v>
      </c>
      <c r="V260" s="13">
        <f t="shared" si="37"/>
        <v>850.18000000000006</v>
      </c>
      <c r="W260" s="13">
        <f t="shared" si="37"/>
        <v>0</v>
      </c>
      <c r="X260" s="13">
        <f t="shared" si="37"/>
        <v>750</v>
      </c>
      <c r="Y260" s="3"/>
      <c r="Z260" s="3"/>
    </row>
    <row r="261" spans="1:26" ht="15" hidden="1" customHeight="1">
      <c r="A261" s="399" t="s">
        <v>896</v>
      </c>
      <c r="B261" s="400"/>
      <c r="C261" s="400"/>
      <c r="D261" s="400"/>
      <c r="E261" s="400"/>
      <c r="F261" s="400"/>
      <c r="G261" s="400"/>
      <c r="H261" s="400"/>
      <c r="I261" s="400"/>
      <c r="J261" s="400"/>
      <c r="K261" s="400"/>
      <c r="L261" s="400"/>
      <c r="M261" s="401"/>
      <c r="N261" s="399" t="s">
        <v>896</v>
      </c>
      <c r="O261" s="400"/>
      <c r="P261" s="400"/>
      <c r="Q261" s="400"/>
      <c r="R261" s="400"/>
      <c r="S261" s="400"/>
      <c r="T261" s="400"/>
      <c r="U261" s="400"/>
      <c r="V261" s="400"/>
      <c r="W261" s="400"/>
      <c r="X261" s="400"/>
      <c r="Y261" s="400"/>
      <c r="Z261" s="401"/>
    </row>
    <row r="262" spans="1:26" ht="128.25" hidden="1" customHeight="1">
      <c r="A262" s="394" t="s">
        <v>21</v>
      </c>
      <c r="B262" s="33">
        <v>1</v>
      </c>
      <c r="C262" s="36" t="s">
        <v>188</v>
      </c>
      <c r="D262" s="33">
        <v>2026</v>
      </c>
      <c r="E262" s="37" t="s">
        <v>34</v>
      </c>
      <c r="F262" s="34">
        <f>G262+H262+I262+J262+K262</f>
        <v>50</v>
      </c>
      <c r="G262" s="34"/>
      <c r="H262" s="34"/>
      <c r="I262" s="34">
        <v>50</v>
      </c>
      <c r="J262" s="34"/>
      <c r="K262" s="34"/>
      <c r="L262" s="37" t="s">
        <v>37</v>
      </c>
      <c r="M262" s="33" t="s">
        <v>82</v>
      </c>
      <c r="N262" s="394" t="s">
        <v>21</v>
      </c>
      <c r="O262" s="33">
        <v>1</v>
      </c>
      <c r="P262" s="36" t="s">
        <v>188</v>
      </c>
      <c r="Q262" s="33">
        <v>2026</v>
      </c>
      <c r="R262" s="37" t="s">
        <v>34</v>
      </c>
      <c r="S262" s="34">
        <f>T262+U262+V262+W262+X262</f>
        <v>50</v>
      </c>
      <c r="T262" s="34"/>
      <c r="U262" s="34"/>
      <c r="V262" s="34">
        <v>50</v>
      </c>
      <c r="W262" s="34"/>
      <c r="X262" s="34"/>
      <c r="Y262" s="37" t="s">
        <v>37</v>
      </c>
      <c r="Z262" s="33" t="s">
        <v>82</v>
      </c>
    </row>
    <row r="263" spans="1:26" ht="99" hidden="1" customHeight="1">
      <c r="A263" s="405"/>
      <c r="B263" s="33">
        <v>2</v>
      </c>
      <c r="C263" s="36" t="s">
        <v>189</v>
      </c>
      <c r="D263" s="33">
        <v>2026</v>
      </c>
      <c r="E263" s="37" t="s">
        <v>34</v>
      </c>
      <c r="F263" s="34">
        <f>G263+H263+I263+J263+K263</f>
        <v>14.032999999999999</v>
      </c>
      <c r="G263" s="34"/>
      <c r="H263" s="34"/>
      <c r="I263" s="34">
        <v>14.032999999999999</v>
      </c>
      <c r="J263" s="34"/>
      <c r="K263" s="34"/>
      <c r="L263" s="37" t="s">
        <v>190</v>
      </c>
      <c r="M263" s="33" t="s">
        <v>31</v>
      </c>
      <c r="N263" s="405"/>
      <c r="O263" s="33">
        <v>2</v>
      </c>
      <c r="P263" s="36" t="s">
        <v>189</v>
      </c>
      <c r="Q263" s="33">
        <v>2026</v>
      </c>
      <c r="R263" s="37" t="s">
        <v>34</v>
      </c>
      <c r="S263" s="34">
        <f>T263+U263+V263+W263+X263</f>
        <v>14.032999999999999</v>
      </c>
      <c r="T263" s="34"/>
      <c r="U263" s="34"/>
      <c r="V263" s="34">
        <v>14.032999999999999</v>
      </c>
      <c r="W263" s="34"/>
      <c r="X263" s="34"/>
      <c r="Y263" s="37" t="s">
        <v>190</v>
      </c>
      <c r="Z263" s="33" t="s">
        <v>31</v>
      </c>
    </row>
    <row r="264" spans="1:26" ht="71.25" hidden="1" customHeight="1">
      <c r="A264" s="405"/>
      <c r="B264" s="33">
        <v>3</v>
      </c>
      <c r="C264" s="36" t="s">
        <v>191</v>
      </c>
      <c r="D264" s="33">
        <v>2026</v>
      </c>
      <c r="E264" s="37" t="s">
        <v>34</v>
      </c>
      <c r="F264" s="34">
        <f>G264+H264+I264+J264+K264</f>
        <v>30</v>
      </c>
      <c r="G264" s="34"/>
      <c r="H264" s="34"/>
      <c r="I264" s="34">
        <v>30</v>
      </c>
      <c r="J264" s="34"/>
      <c r="K264" s="34"/>
      <c r="L264" s="37" t="s">
        <v>89</v>
      </c>
      <c r="M264" s="33" t="s">
        <v>142</v>
      </c>
      <c r="N264" s="405"/>
      <c r="O264" s="33">
        <v>3</v>
      </c>
      <c r="P264" s="36" t="s">
        <v>191</v>
      </c>
      <c r="Q264" s="33">
        <v>2026</v>
      </c>
      <c r="R264" s="37" t="s">
        <v>34</v>
      </c>
      <c r="S264" s="34">
        <f>T264+U264+V264+W264+X264</f>
        <v>30</v>
      </c>
      <c r="T264" s="34"/>
      <c r="U264" s="34"/>
      <c r="V264" s="34">
        <v>30</v>
      </c>
      <c r="W264" s="34"/>
      <c r="X264" s="34"/>
      <c r="Y264" s="37" t="s">
        <v>89</v>
      </c>
      <c r="Z264" s="33" t="s">
        <v>142</v>
      </c>
    </row>
    <row r="265" spans="1:26" ht="85.5" hidden="1" customHeight="1">
      <c r="A265" s="405"/>
      <c r="B265" s="33">
        <v>4</v>
      </c>
      <c r="C265" s="36" t="s">
        <v>192</v>
      </c>
      <c r="D265" s="33">
        <v>2026</v>
      </c>
      <c r="E265" s="37" t="s">
        <v>34</v>
      </c>
      <c r="F265" s="34">
        <f>G265+H265+I265+J265+K265</f>
        <v>251.8</v>
      </c>
      <c r="G265" s="34">
        <v>251.8</v>
      </c>
      <c r="H265" s="34"/>
      <c r="I265" s="34"/>
      <c r="J265" s="34"/>
      <c r="K265" s="34"/>
      <c r="L265" s="37" t="s">
        <v>97</v>
      </c>
      <c r="M265" s="33" t="s">
        <v>98</v>
      </c>
      <c r="N265" s="405"/>
      <c r="O265" s="33">
        <v>4</v>
      </c>
      <c r="P265" s="36" t="s">
        <v>192</v>
      </c>
      <c r="Q265" s="33">
        <v>2026</v>
      </c>
      <c r="R265" s="37" t="s">
        <v>34</v>
      </c>
      <c r="S265" s="34">
        <f>T265+U265+V265+W265+X265</f>
        <v>251.8</v>
      </c>
      <c r="T265" s="34">
        <v>251.8</v>
      </c>
      <c r="U265" s="34"/>
      <c r="V265" s="34"/>
      <c r="W265" s="34"/>
      <c r="X265" s="34"/>
      <c r="Y265" s="37" t="s">
        <v>97</v>
      </c>
      <c r="Z265" s="33" t="s">
        <v>98</v>
      </c>
    </row>
    <row r="266" spans="1:26" ht="67.5" hidden="1" customHeight="1">
      <c r="A266" s="405"/>
      <c r="B266" s="33">
        <v>5</v>
      </c>
      <c r="C266" s="257" t="s">
        <v>193</v>
      </c>
      <c r="D266" s="33">
        <v>2026</v>
      </c>
      <c r="E266" s="37" t="s">
        <v>34</v>
      </c>
      <c r="F266" s="34">
        <f>G266</f>
        <v>70</v>
      </c>
      <c r="G266" s="258">
        <v>70</v>
      </c>
      <c r="H266" s="34"/>
      <c r="I266" s="34"/>
      <c r="J266" s="34"/>
      <c r="K266" s="34"/>
      <c r="L266" s="37" t="s">
        <v>37</v>
      </c>
      <c r="M266" s="33" t="s">
        <v>799</v>
      </c>
      <c r="N266" s="405"/>
      <c r="O266" s="33">
        <v>5</v>
      </c>
      <c r="P266" s="257" t="s">
        <v>193</v>
      </c>
      <c r="Q266" s="33">
        <v>2026</v>
      </c>
      <c r="R266" s="37" t="s">
        <v>34</v>
      </c>
      <c r="S266" s="34">
        <f>T266</f>
        <v>70</v>
      </c>
      <c r="T266" s="258">
        <v>70</v>
      </c>
      <c r="U266" s="34"/>
      <c r="V266" s="34"/>
      <c r="W266" s="34"/>
      <c r="X266" s="34"/>
      <c r="Y266" s="37" t="s">
        <v>37</v>
      </c>
      <c r="Z266" s="33" t="s">
        <v>799</v>
      </c>
    </row>
    <row r="267" spans="1:26" ht="83.25" hidden="1" customHeight="1">
      <c r="A267" s="405"/>
      <c r="B267" s="33">
        <v>6</v>
      </c>
      <c r="C267" s="36" t="s">
        <v>195</v>
      </c>
      <c r="D267" s="33">
        <v>2026</v>
      </c>
      <c r="E267" s="35" t="s">
        <v>34</v>
      </c>
      <c r="F267" s="34">
        <f>G267+H267+I267+J267+K267</f>
        <v>285.95999999999998</v>
      </c>
      <c r="G267" s="34">
        <v>285.95999999999998</v>
      </c>
      <c r="H267" s="34"/>
      <c r="I267" s="34"/>
      <c r="J267" s="34"/>
      <c r="K267" s="34"/>
      <c r="L267" s="37" t="s">
        <v>196</v>
      </c>
      <c r="M267" s="33" t="s">
        <v>194</v>
      </c>
      <c r="N267" s="405"/>
      <c r="O267" s="33">
        <v>6</v>
      </c>
      <c r="P267" s="36" t="s">
        <v>195</v>
      </c>
      <c r="Q267" s="33">
        <v>2026</v>
      </c>
      <c r="R267" s="35" t="s">
        <v>34</v>
      </c>
      <c r="S267" s="34">
        <f>T267+U267+V267+W267+X267</f>
        <v>285.95999999999998</v>
      </c>
      <c r="T267" s="34">
        <v>285.95999999999998</v>
      </c>
      <c r="U267" s="34"/>
      <c r="V267" s="34"/>
      <c r="W267" s="34"/>
      <c r="X267" s="34"/>
      <c r="Y267" s="37" t="s">
        <v>196</v>
      </c>
      <c r="Z267" s="33" t="s">
        <v>194</v>
      </c>
    </row>
    <row r="268" spans="1:26" ht="213" hidden="1" customHeight="1">
      <c r="A268" s="405"/>
      <c r="B268" s="33">
        <v>7</v>
      </c>
      <c r="C268" s="36" t="s">
        <v>197</v>
      </c>
      <c r="D268" s="33">
        <v>2026</v>
      </c>
      <c r="E268" s="35" t="s">
        <v>34</v>
      </c>
      <c r="F268" s="34">
        <f>G268+H268+I268+J268+K268</f>
        <v>22.5</v>
      </c>
      <c r="G268" s="34"/>
      <c r="H268" s="34"/>
      <c r="I268" s="34">
        <v>22.5</v>
      </c>
      <c r="J268" s="34"/>
      <c r="K268" s="34"/>
      <c r="L268" s="37" t="s">
        <v>37</v>
      </c>
      <c r="M268" s="33" t="s">
        <v>98</v>
      </c>
      <c r="N268" s="405"/>
      <c r="O268" s="33">
        <v>7</v>
      </c>
      <c r="P268" s="36" t="s">
        <v>197</v>
      </c>
      <c r="Q268" s="33">
        <v>2026</v>
      </c>
      <c r="R268" s="35" t="s">
        <v>34</v>
      </c>
      <c r="S268" s="34">
        <f>T268+U268+V268+W268+X268</f>
        <v>22.5</v>
      </c>
      <c r="T268" s="34"/>
      <c r="U268" s="34"/>
      <c r="V268" s="34">
        <v>22.5</v>
      </c>
      <c r="W268" s="34"/>
      <c r="X268" s="34"/>
      <c r="Y268" s="37" t="s">
        <v>37</v>
      </c>
      <c r="Z268" s="33" t="s">
        <v>98</v>
      </c>
    </row>
    <row r="269" spans="1:26" ht="168" hidden="1" customHeight="1">
      <c r="A269" s="405"/>
      <c r="B269" s="33">
        <v>8</v>
      </c>
      <c r="C269" s="174" t="s">
        <v>1054</v>
      </c>
      <c r="D269" s="33">
        <v>2026</v>
      </c>
      <c r="E269" s="35" t="s">
        <v>34</v>
      </c>
      <c r="F269" s="34">
        <f>G269+H269+I269+J269+K269</f>
        <v>100</v>
      </c>
      <c r="G269" s="34"/>
      <c r="H269" s="34"/>
      <c r="I269" s="34">
        <v>100</v>
      </c>
      <c r="J269" s="34"/>
      <c r="K269" s="34"/>
      <c r="L269" s="37" t="s">
        <v>37</v>
      </c>
      <c r="M269" s="33" t="s">
        <v>129</v>
      </c>
      <c r="N269" s="405"/>
      <c r="O269" s="33">
        <v>8</v>
      </c>
      <c r="P269" s="174" t="s">
        <v>1054</v>
      </c>
      <c r="Q269" s="33">
        <v>2026</v>
      </c>
      <c r="R269" s="35" t="s">
        <v>34</v>
      </c>
      <c r="S269" s="34">
        <f>T269+U269+V269+W269+X269</f>
        <v>100</v>
      </c>
      <c r="T269" s="34"/>
      <c r="U269" s="34"/>
      <c r="V269" s="34">
        <v>100</v>
      </c>
      <c r="W269" s="34"/>
      <c r="X269" s="34"/>
      <c r="Y269" s="37" t="s">
        <v>37</v>
      </c>
      <c r="Z269" s="33" t="s">
        <v>129</v>
      </c>
    </row>
    <row r="270" spans="1:26" ht="111.75" hidden="1" customHeight="1">
      <c r="A270" s="405"/>
      <c r="B270" s="33">
        <v>9</v>
      </c>
      <c r="C270" s="36" t="s">
        <v>198</v>
      </c>
      <c r="D270" s="33">
        <v>2026</v>
      </c>
      <c r="E270" s="35" t="s">
        <v>34</v>
      </c>
      <c r="F270" s="34">
        <f>G270+H270+I270+J270+K270</f>
        <v>30</v>
      </c>
      <c r="G270" s="34"/>
      <c r="H270" s="34"/>
      <c r="I270" s="34">
        <v>30</v>
      </c>
      <c r="J270" s="34"/>
      <c r="K270" s="34"/>
      <c r="L270" s="37" t="s">
        <v>37</v>
      </c>
      <c r="M270" s="33" t="s">
        <v>57</v>
      </c>
      <c r="N270" s="405"/>
      <c r="O270" s="33">
        <v>9</v>
      </c>
      <c r="P270" s="36" t="s">
        <v>198</v>
      </c>
      <c r="Q270" s="33">
        <v>2026</v>
      </c>
      <c r="R270" s="35" t="s">
        <v>34</v>
      </c>
      <c r="S270" s="34">
        <f>T270+U270+V270+W270+X270</f>
        <v>30</v>
      </c>
      <c r="T270" s="34"/>
      <c r="U270" s="34"/>
      <c r="V270" s="34">
        <v>30</v>
      </c>
      <c r="W270" s="34"/>
      <c r="X270" s="34"/>
      <c r="Y270" s="37" t="s">
        <v>37</v>
      </c>
      <c r="Z270" s="33" t="s">
        <v>57</v>
      </c>
    </row>
    <row r="271" spans="1:26" ht="159.75" hidden="1" customHeight="1">
      <c r="A271" s="405"/>
      <c r="B271" s="33">
        <v>10</v>
      </c>
      <c r="C271" s="260" t="s">
        <v>882</v>
      </c>
      <c r="D271" s="37">
        <v>2026</v>
      </c>
      <c r="E271" s="150" t="s">
        <v>34</v>
      </c>
      <c r="F271" s="34">
        <f>G271+H271+I271+J271+K271</f>
        <v>1500</v>
      </c>
      <c r="G271" s="34"/>
      <c r="H271" s="34"/>
      <c r="I271" s="261">
        <v>1500</v>
      </c>
      <c r="J271" s="34"/>
      <c r="K271" s="34"/>
      <c r="L271" s="37" t="s">
        <v>878</v>
      </c>
      <c r="M271" s="33" t="s">
        <v>1025</v>
      </c>
      <c r="N271" s="405"/>
      <c r="O271" s="33">
        <v>10</v>
      </c>
      <c r="P271" s="260" t="s">
        <v>882</v>
      </c>
      <c r="Q271" s="37">
        <v>2026</v>
      </c>
      <c r="R271" s="150" t="s">
        <v>34</v>
      </c>
      <c r="S271" s="34">
        <f>T271+U271+V271+W271+X271</f>
        <v>1500</v>
      </c>
      <c r="T271" s="34"/>
      <c r="U271" s="34"/>
      <c r="V271" s="261">
        <v>1500</v>
      </c>
      <c r="W271" s="34"/>
      <c r="X271" s="34"/>
      <c r="Y271" s="37" t="s">
        <v>878</v>
      </c>
      <c r="Z271" s="33" t="s">
        <v>1025</v>
      </c>
    </row>
    <row r="272" spans="1:26" ht="176.25" hidden="1" customHeight="1">
      <c r="A272" s="405"/>
      <c r="B272" s="33">
        <v>11</v>
      </c>
      <c r="C272" s="175" t="s">
        <v>901</v>
      </c>
      <c r="D272" s="37">
        <v>2026</v>
      </c>
      <c r="E272" s="150" t="s">
        <v>34</v>
      </c>
      <c r="F272" s="34">
        <v>150</v>
      </c>
      <c r="G272" s="34"/>
      <c r="H272" s="34" t="s">
        <v>185</v>
      </c>
      <c r="I272" s="34">
        <v>150</v>
      </c>
      <c r="J272" s="34"/>
      <c r="K272" s="34"/>
      <c r="L272" s="37" t="s">
        <v>37</v>
      </c>
      <c r="M272" s="33" t="s">
        <v>129</v>
      </c>
      <c r="N272" s="405"/>
      <c r="O272" s="33">
        <v>11</v>
      </c>
      <c r="P272" s="175" t="s">
        <v>901</v>
      </c>
      <c r="Q272" s="37">
        <v>2026</v>
      </c>
      <c r="R272" s="150" t="s">
        <v>34</v>
      </c>
      <c r="S272" s="34">
        <v>150</v>
      </c>
      <c r="T272" s="34"/>
      <c r="U272" s="34" t="s">
        <v>185</v>
      </c>
      <c r="V272" s="34">
        <v>150</v>
      </c>
      <c r="W272" s="34"/>
      <c r="X272" s="34"/>
      <c r="Y272" s="37" t="s">
        <v>37</v>
      </c>
      <c r="Z272" s="33" t="s">
        <v>129</v>
      </c>
    </row>
    <row r="273" spans="1:26" ht="102" hidden="1" customHeight="1">
      <c r="A273" s="405"/>
      <c r="B273" s="33">
        <v>12</v>
      </c>
      <c r="C273" s="36" t="s">
        <v>202</v>
      </c>
      <c r="D273" s="33">
        <v>2026</v>
      </c>
      <c r="E273" s="35" t="s">
        <v>34</v>
      </c>
      <c r="F273" s="34">
        <f>G273+H273+I273+J273+K273</f>
        <v>0</v>
      </c>
      <c r="G273" s="34"/>
      <c r="H273" s="34">
        <v>0</v>
      </c>
      <c r="I273" s="34"/>
      <c r="J273" s="34"/>
      <c r="K273" s="34"/>
      <c r="L273" s="37" t="s">
        <v>37</v>
      </c>
      <c r="M273" s="33" t="s">
        <v>879</v>
      </c>
      <c r="N273" s="405"/>
      <c r="O273" s="33">
        <v>12</v>
      </c>
      <c r="P273" s="36" t="s">
        <v>202</v>
      </c>
      <c r="Q273" s="33">
        <v>2026</v>
      </c>
      <c r="R273" s="35" t="s">
        <v>34</v>
      </c>
      <c r="S273" s="34">
        <f>T273+U273+V273+W273+X273</f>
        <v>0</v>
      </c>
      <c r="T273" s="34"/>
      <c r="U273" s="34">
        <v>0</v>
      </c>
      <c r="V273" s="34"/>
      <c r="W273" s="34"/>
      <c r="X273" s="34"/>
      <c r="Y273" s="37" t="s">
        <v>37</v>
      </c>
      <c r="Z273" s="33" t="s">
        <v>879</v>
      </c>
    </row>
    <row r="274" spans="1:26" ht="84" hidden="1" customHeight="1">
      <c r="A274" s="405"/>
      <c r="B274" s="33">
        <v>13</v>
      </c>
      <c r="C274" s="36" t="s">
        <v>203</v>
      </c>
      <c r="D274" s="33">
        <v>2026</v>
      </c>
      <c r="E274" s="35" t="s">
        <v>34</v>
      </c>
      <c r="F274" s="34">
        <f>G274+H274+I274+J274+K274</f>
        <v>6</v>
      </c>
      <c r="G274" s="34"/>
      <c r="H274" s="34"/>
      <c r="I274" s="34">
        <v>6</v>
      </c>
      <c r="J274" s="34"/>
      <c r="K274" s="34"/>
      <c r="L274" s="37" t="s">
        <v>37</v>
      </c>
      <c r="M274" s="33" t="s">
        <v>63</v>
      </c>
      <c r="N274" s="405"/>
      <c r="O274" s="33">
        <v>13</v>
      </c>
      <c r="P274" s="36" t="s">
        <v>203</v>
      </c>
      <c r="Q274" s="33">
        <v>2026</v>
      </c>
      <c r="R274" s="35" t="s">
        <v>34</v>
      </c>
      <c r="S274" s="34">
        <f>T274+U274+V274+W274+X274</f>
        <v>6</v>
      </c>
      <c r="T274" s="34"/>
      <c r="U274" s="34"/>
      <c r="V274" s="34">
        <v>6</v>
      </c>
      <c r="W274" s="34"/>
      <c r="X274" s="34"/>
      <c r="Y274" s="37" t="s">
        <v>37</v>
      </c>
      <c r="Z274" s="33" t="s">
        <v>63</v>
      </c>
    </row>
    <row r="275" spans="1:26" ht="101.25" hidden="1" customHeight="1">
      <c r="A275" s="405"/>
      <c r="B275" s="33">
        <v>14</v>
      </c>
      <c r="C275" s="162" t="s">
        <v>880</v>
      </c>
      <c r="D275" s="37">
        <v>2026</v>
      </c>
      <c r="E275" s="150" t="s">
        <v>34</v>
      </c>
      <c r="F275" s="34">
        <v>17.8</v>
      </c>
      <c r="G275" s="34"/>
      <c r="H275" s="34"/>
      <c r="I275" s="34">
        <v>17.8</v>
      </c>
      <c r="J275" s="34"/>
      <c r="K275" s="34"/>
      <c r="L275" s="37" t="s">
        <v>37</v>
      </c>
      <c r="M275" s="33" t="s">
        <v>63</v>
      </c>
      <c r="N275" s="405"/>
      <c r="O275" s="33">
        <v>14</v>
      </c>
      <c r="P275" s="162" t="s">
        <v>880</v>
      </c>
      <c r="Q275" s="37">
        <v>2026</v>
      </c>
      <c r="R275" s="150" t="s">
        <v>34</v>
      </c>
      <c r="S275" s="34">
        <v>17.8</v>
      </c>
      <c r="T275" s="34"/>
      <c r="U275" s="34"/>
      <c r="V275" s="34">
        <v>17.8</v>
      </c>
      <c r="W275" s="34"/>
      <c r="X275" s="34"/>
      <c r="Y275" s="37" t="s">
        <v>37</v>
      </c>
      <c r="Z275" s="33" t="s">
        <v>63</v>
      </c>
    </row>
    <row r="276" spans="1:26" ht="120" hidden="1" customHeight="1">
      <c r="A276" s="405"/>
      <c r="B276" s="33">
        <v>15</v>
      </c>
      <c r="C276" s="162" t="s">
        <v>881</v>
      </c>
      <c r="D276" s="37">
        <v>2026</v>
      </c>
      <c r="E276" s="150" t="s">
        <v>34</v>
      </c>
      <c r="F276" s="34">
        <v>250</v>
      </c>
      <c r="G276" s="34"/>
      <c r="H276" s="34"/>
      <c r="I276" s="34">
        <v>250</v>
      </c>
      <c r="J276" s="34"/>
      <c r="K276" s="34"/>
      <c r="L276" s="37" t="s">
        <v>37</v>
      </c>
      <c r="M276" s="33" t="s">
        <v>57</v>
      </c>
      <c r="N276" s="405"/>
      <c r="O276" s="33">
        <v>15</v>
      </c>
      <c r="P276" s="162" t="s">
        <v>881</v>
      </c>
      <c r="Q276" s="37">
        <v>2026</v>
      </c>
      <c r="R276" s="150" t="s">
        <v>34</v>
      </c>
      <c r="S276" s="34">
        <v>250</v>
      </c>
      <c r="T276" s="34"/>
      <c r="U276" s="34"/>
      <c r="V276" s="34">
        <v>250</v>
      </c>
      <c r="W276" s="34"/>
      <c r="X276" s="34"/>
      <c r="Y276" s="37" t="s">
        <v>37</v>
      </c>
      <c r="Z276" s="33" t="s">
        <v>57</v>
      </c>
    </row>
    <row r="277" spans="1:26" ht="84" hidden="1" customHeight="1">
      <c r="A277" s="405"/>
      <c r="B277" s="33">
        <v>16</v>
      </c>
      <c r="C277" s="155" t="s">
        <v>199</v>
      </c>
      <c r="D277" s="37">
        <v>2026</v>
      </c>
      <c r="E277" s="150" t="s">
        <v>34</v>
      </c>
      <c r="F277" s="34">
        <f>G277+H277+I277+J277+K277</f>
        <v>37.1</v>
      </c>
      <c r="G277" s="34">
        <v>37.1</v>
      </c>
      <c r="H277" s="34"/>
      <c r="I277" s="34"/>
      <c r="J277" s="34"/>
      <c r="K277" s="34"/>
      <c r="L277" s="37" t="s">
        <v>37</v>
      </c>
      <c r="M277" s="33" t="s">
        <v>200</v>
      </c>
      <c r="N277" s="405"/>
      <c r="O277" s="33">
        <v>16</v>
      </c>
      <c r="P277" s="155" t="s">
        <v>199</v>
      </c>
      <c r="Q277" s="37">
        <v>2026</v>
      </c>
      <c r="R277" s="150" t="s">
        <v>34</v>
      </c>
      <c r="S277" s="34">
        <f>T277+U277+V277+W277+X277</f>
        <v>37.1</v>
      </c>
      <c r="T277" s="34">
        <v>37.1</v>
      </c>
      <c r="U277" s="34"/>
      <c r="V277" s="34"/>
      <c r="W277" s="34"/>
      <c r="X277" s="34"/>
      <c r="Y277" s="37" t="s">
        <v>37</v>
      </c>
      <c r="Z277" s="33" t="s">
        <v>200</v>
      </c>
    </row>
    <row r="278" spans="1:26" ht="170.25" hidden="1" customHeight="1">
      <c r="A278" s="405"/>
      <c r="B278" s="33">
        <v>17</v>
      </c>
      <c r="C278" s="162" t="s">
        <v>201</v>
      </c>
      <c r="D278" s="37">
        <v>2026</v>
      </c>
      <c r="E278" s="150" t="s">
        <v>34</v>
      </c>
      <c r="F278" s="34">
        <f>G278+H278+I278+J278+K278</f>
        <v>50</v>
      </c>
      <c r="G278" s="34"/>
      <c r="H278" s="34"/>
      <c r="I278" s="34">
        <v>50</v>
      </c>
      <c r="J278" s="34"/>
      <c r="K278" s="34"/>
      <c r="L278" s="37" t="s">
        <v>37</v>
      </c>
      <c r="M278" s="33" t="s">
        <v>194</v>
      </c>
      <c r="N278" s="405"/>
      <c r="O278" s="33">
        <v>17</v>
      </c>
      <c r="P278" s="162" t="s">
        <v>201</v>
      </c>
      <c r="Q278" s="37">
        <v>2026</v>
      </c>
      <c r="R278" s="150" t="s">
        <v>34</v>
      </c>
      <c r="S278" s="34">
        <f>T278+U278+V278+W278+X278</f>
        <v>50</v>
      </c>
      <c r="T278" s="34"/>
      <c r="U278" s="34"/>
      <c r="V278" s="34">
        <v>50</v>
      </c>
      <c r="W278" s="34"/>
      <c r="X278" s="34"/>
      <c r="Y278" s="37" t="s">
        <v>37</v>
      </c>
      <c r="Z278" s="33" t="s">
        <v>194</v>
      </c>
    </row>
    <row r="279" spans="1:26" ht="192.75" hidden="1" customHeight="1">
      <c r="A279" s="405"/>
      <c r="B279" s="33">
        <v>18</v>
      </c>
      <c r="C279" s="259" t="s">
        <v>1057</v>
      </c>
      <c r="D279" s="149">
        <v>2026</v>
      </c>
      <c r="E279" s="35" t="s">
        <v>916</v>
      </c>
      <c r="F279" s="151">
        <f>G279+H279+I279+J279+K279</f>
        <v>120</v>
      </c>
      <c r="G279" s="151"/>
      <c r="H279" s="151"/>
      <c r="I279" s="152">
        <v>120</v>
      </c>
      <c r="J279" s="152"/>
      <c r="K279" s="152"/>
      <c r="L279" s="150" t="s">
        <v>917</v>
      </c>
      <c r="M279" s="149" t="s">
        <v>142</v>
      </c>
      <c r="N279" s="405"/>
      <c r="O279" s="33">
        <v>18</v>
      </c>
      <c r="P279" s="259" t="s">
        <v>1057</v>
      </c>
      <c r="Q279" s="149">
        <v>2026</v>
      </c>
      <c r="R279" s="35" t="s">
        <v>916</v>
      </c>
      <c r="S279" s="151">
        <f>T279+U279+V279+W279+X279</f>
        <v>120</v>
      </c>
      <c r="T279" s="151"/>
      <c r="U279" s="151"/>
      <c r="V279" s="152">
        <v>120</v>
      </c>
      <c r="W279" s="152"/>
      <c r="X279" s="152"/>
      <c r="Y279" s="150" t="s">
        <v>917</v>
      </c>
      <c r="Z279" s="149" t="s">
        <v>142</v>
      </c>
    </row>
    <row r="280" spans="1:26" ht="112.5" hidden="1" customHeight="1">
      <c r="A280" s="405"/>
      <c r="B280" s="33">
        <v>19</v>
      </c>
      <c r="C280" s="259" t="s">
        <v>918</v>
      </c>
      <c r="D280" s="149">
        <v>2026</v>
      </c>
      <c r="E280" s="35" t="s">
        <v>34</v>
      </c>
      <c r="F280" s="151">
        <f>H280</f>
        <v>460</v>
      </c>
      <c r="G280" s="151"/>
      <c r="H280" s="151">
        <v>460</v>
      </c>
      <c r="I280" s="152"/>
      <c r="J280" s="152"/>
      <c r="K280" s="152"/>
      <c r="L280" s="150" t="s">
        <v>37</v>
      </c>
      <c r="M280" s="149" t="s">
        <v>919</v>
      </c>
      <c r="N280" s="405"/>
      <c r="O280" s="33">
        <v>19</v>
      </c>
      <c r="P280" s="259" t="s">
        <v>918</v>
      </c>
      <c r="Q280" s="149">
        <v>2026</v>
      </c>
      <c r="R280" s="35" t="s">
        <v>34</v>
      </c>
      <c r="S280" s="151">
        <f>U280</f>
        <v>460</v>
      </c>
      <c r="T280" s="151"/>
      <c r="U280" s="151">
        <v>460</v>
      </c>
      <c r="V280" s="152"/>
      <c r="W280" s="152"/>
      <c r="X280" s="152"/>
      <c r="Y280" s="150" t="s">
        <v>37</v>
      </c>
      <c r="Z280" s="149" t="s">
        <v>919</v>
      </c>
    </row>
    <row r="281" spans="1:26" ht="114" hidden="1" customHeight="1">
      <c r="A281" s="395"/>
      <c r="B281" s="33">
        <v>20</v>
      </c>
      <c r="C281" s="179" t="s">
        <v>1027</v>
      </c>
      <c r="D281" s="149">
        <v>2026</v>
      </c>
      <c r="E281" s="35" t="s">
        <v>34</v>
      </c>
      <c r="F281" s="151">
        <f>G281+H281+I281+J281+K281</f>
        <v>300</v>
      </c>
      <c r="G281" s="151"/>
      <c r="H281" s="151"/>
      <c r="I281" s="152">
        <v>300</v>
      </c>
      <c r="J281" s="152"/>
      <c r="K281" s="152"/>
      <c r="L281" s="37" t="s">
        <v>37</v>
      </c>
      <c r="M281" s="149" t="s">
        <v>57</v>
      </c>
      <c r="N281" s="395"/>
      <c r="O281" s="33">
        <v>20</v>
      </c>
      <c r="P281" s="179" t="s">
        <v>1027</v>
      </c>
      <c r="Q281" s="149">
        <v>2026</v>
      </c>
      <c r="R281" s="35" t="s">
        <v>34</v>
      </c>
      <c r="S281" s="151">
        <f>T281+U281+V281+W281+X281</f>
        <v>300</v>
      </c>
      <c r="T281" s="151"/>
      <c r="U281" s="151"/>
      <c r="V281" s="152">
        <v>300</v>
      </c>
      <c r="W281" s="152"/>
      <c r="X281" s="152"/>
      <c r="Y281" s="37" t="s">
        <v>37</v>
      </c>
      <c r="Z281" s="149" t="s">
        <v>57</v>
      </c>
    </row>
    <row r="282" spans="1:26" ht="15" hidden="1" customHeight="1">
      <c r="A282" s="100"/>
      <c r="B282" s="100"/>
      <c r="C282" s="44" t="s">
        <v>187</v>
      </c>
      <c r="D282" s="44"/>
      <c r="E282" s="44"/>
      <c r="F282" s="13">
        <f>G282+H282+I282+J282+K282</f>
        <v>3745.1929999999998</v>
      </c>
      <c r="G282" s="13">
        <f>SUM(G262:G281)</f>
        <v>644.86</v>
      </c>
      <c r="H282" s="13">
        <f t="shared" ref="H282:K282" si="38">SUM(H262:H281)</f>
        <v>460</v>
      </c>
      <c r="I282" s="13">
        <f t="shared" si="38"/>
        <v>2640.3329999999996</v>
      </c>
      <c r="J282" s="13">
        <f t="shared" si="38"/>
        <v>0</v>
      </c>
      <c r="K282" s="13">
        <f t="shared" si="38"/>
        <v>0</v>
      </c>
      <c r="L282" s="101"/>
      <c r="M282" s="101"/>
      <c r="N282" s="100"/>
      <c r="O282" s="100"/>
      <c r="P282" s="328" t="s">
        <v>187</v>
      </c>
      <c r="Q282" s="328"/>
      <c r="R282" s="328"/>
      <c r="S282" s="13">
        <f>T282+U282+V282+W282+X282</f>
        <v>3745.1929999999998</v>
      </c>
      <c r="T282" s="13">
        <f>SUM(T262:T281)</f>
        <v>644.86</v>
      </c>
      <c r="U282" s="13">
        <f t="shared" ref="U282:X282" si="39">SUM(U262:U281)</f>
        <v>460</v>
      </c>
      <c r="V282" s="13">
        <f t="shared" si="39"/>
        <v>2640.3329999999996</v>
      </c>
      <c r="W282" s="13">
        <f t="shared" si="39"/>
        <v>0</v>
      </c>
      <c r="X282" s="13">
        <f t="shared" si="39"/>
        <v>0</v>
      </c>
      <c r="Y282" s="101"/>
      <c r="Z282" s="101"/>
    </row>
    <row r="283" spans="1:26" ht="15" hidden="1" customHeight="1">
      <c r="A283" s="399" t="s">
        <v>825</v>
      </c>
      <c r="B283" s="400"/>
      <c r="C283" s="400"/>
      <c r="D283" s="400"/>
      <c r="E283" s="400"/>
      <c r="F283" s="400"/>
      <c r="G283" s="400"/>
      <c r="H283" s="400"/>
      <c r="I283" s="400"/>
      <c r="J283" s="400"/>
      <c r="K283" s="400"/>
      <c r="L283" s="400"/>
      <c r="M283" s="401"/>
      <c r="N283" s="399" t="s">
        <v>825</v>
      </c>
      <c r="O283" s="400"/>
      <c r="P283" s="400"/>
      <c r="Q283" s="400"/>
      <c r="R283" s="400"/>
      <c r="S283" s="400"/>
      <c r="T283" s="400"/>
      <c r="U283" s="400"/>
      <c r="V283" s="400"/>
      <c r="W283" s="400"/>
      <c r="X283" s="400"/>
      <c r="Y283" s="400"/>
      <c r="Z283" s="401"/>
    </row>
    <row r="284" spans="1:26" ht="63" hidden="1" customHeight="1">
      <c r="A284" s="392" t="s">
        <v>29</v>
      </c>
      <c r="B284" s="44"/>
      <c r="C284" s="14" t="s">
        <v>376</v>
      </c>
      <c r="D284" s="44"/>
      <c r="E284" s="30"/>
      <c r="F284" s="45"/>
      <c r="G284" s="45"/>
      <c r="H284" s="45"/>
      <c r="I284" s="45"/>
      <c r="J284" s="45"/>
      <c r="K284" s="45"/>
      <c r="L284" s="43"/>
      <c r="M284" s="43"/>
      <c r="N284" s="392" t="s">
        <v>29</v>
      </c>
      <c r="O284" s="328"/>
      <c r="P284" s="14" t="s">
        <v>376</v>
      </c>
      <c r="Q284" s="328"/>
      <c r="R284" s="30"/>
      <c r="S284" s="45"/>
      <c r="T284" s="45"/>
      <c r="U284" s="45"/>
      <c r="V284" s="45"/>
      <c r="W284" s="45"/>
      <c r="X284" s="45"/>
      <c r="Y284" s="322"/>
      <c r="Z284" s="322"/>
    </row>
    <row r="285" spans="1:26" ht="62.25" hidden="1" customHeight="1">
      <c r="A285" s="392"/>
      <c r="B285" s="46" t="s">
        <v>18</v>
      </c>
      <c r="C285" s="40" t="s">
        <v>378</v>
      </c>
      <c r="D285" s="28"/>
      <c r="E285" s="47"/>
      <c r="F285" s="48"/>
      <c r="G285" s="48"/>
      <c r="H285" s="48"/>
      <c r="I285" s="48"/>
      <c r="J285" s="48"/>
      <c r="K285" s="48"/>
      <c r="L285" s="28"/>
      <c r="M285" s="28"/>
      <c r="N285" s="392"/>
      <c r="O285" s="46" t="s">
        <v>18</v>
      </c>
      <c r="P285" s="40" t="s">
        <v>378</v>
      </c>
      <c r="Q285" s="28"/>
      <c r="R285" s="47"/>
      <c r="S285" s="48"/>
      <c r="T285" s="48"/>
      <c r="U285" s="48"/>
      <c r="V285" s="48"/>
      <c r="W285" s="48"/>
      <c r="X285" s="48"/>
      <c r="Y285" s="28"/>
      <c r="Z285" s="28"/>
    </row>
    <row r="286" spans="1:26" ht="81.75" hidden="1" customHeight="1">
      <c r="A286" s="392"/>
      <c r="B286" s="27" t="s">
        <v>377</v>
      </c>
      <c r="C286" s="11" t="s">
        <v>464</v>
      </c>
      <c r="D286" s="33">
        <v>2026</v>
      </c>
      <c r="E286" s="20" t="s">
        <v>379</v>
      </c>
      <c r="F286" s="146">
        <f t="shared" ref="F286:F292" si="40">G286+H286+I286+J286+K286</f>
        <v>5400</v>
      </c>
      <c r="G286" s="146"/>
      <c r="H286" s="146"/>
      <c r="I286" s="146">
        <v>5000</v>
      </c>
      <c r="J286" s="49"/>
      <c r="K286" s="49">
        <v>400</v>
      </c>
      <c r="L286" s="43" t="s">
        <v>466</v>
      </c>
      <c r="M286" s="43" t="s">
        <v>465</v>
      </c>
      <c r="N286" s="392"/>
      <c r="O286" s="27" t="s">
        <v>377</v>
      </c>
      <c r="P286" s="11" t="s">
        <v>464</v>
      </c>
      <c r="Q286" s="33">
        <v>2026</v>
      </c>
      <c r="R286" s="20" t="s">
        <v>379</v>
      </c>
      <c r="S286" s="327">
        <f t="shared" ref="S286:S292" si="41">T286+U286+V286+W286+X286</f>
        <v>5400</v>
      </c>
      <c r="T286" s="327"/>
      <c r="U286" s="327"/>
      <c r="V286" s="327">
        <v>5000</v>
      </c>
      <c r="W286" s="49"/>
      <c r="X286" s="49">
        <v>400</v>
      </c>
      <c r="Y286" s="322" t="s">
        <v>466</v>
      </c>
      <c r="Z286" s="322" t="s">
        <v>465</v>
      </c>
    </row>
    <row r="287" spans="1:26" ht="94.5" hidden="1" customHeight="1">
      <c r="A287" s="392"/>
      <c r="B287" s="27" t="s">
        <v>461</v>
      </c>
      <c r="C287" s="11" t="s">
        <v>380</v>
      </c>
      <c r="D287" s="33">
        <v>2026</v>
      </c>
      <c r="E287" s="20" t="s">
        <v>379</v>
      </c>
      <c r="F287" s="146">
        <f t="shared" si="40"/>
        <v>2350</v>
      </c>
      <c r="G287" s="146"/>
      <c r="H287" s="146"/>
      <c r="I287" s="146">
        <v>2350</v>
      </c>
      <c r="J287" s="49"/>
      <c r="K287" s="49"/>
      <c r="L287" s="43" t="s">
        <v>467</v>
      </c>
      <c r="M287" s="43" t="s">
        <v>28</v>
      </c>
      <c r="N287" s="392"/>
      <c r="O287" s="27" t="s">
        <v>461</v>
      </c>
      <c r="P287" s="11" t="s">
        <v>380</v>
      </c>
      <c r="Q287" s="33">
        <v>2026</v>
      </c>
      <c r="R287" s="20" t="s">
        <v>379</v>
      </c>
      <c r="S287" s="327">
        <f t="shared" si="41"/>
        <v>2350</v>
      </c>
      <c r="T287" s="327"/>
      <c r="U287" s="327"/>
      <c r="V287" s="327">
        <v>2350</v>
      </c>
      <c r="W287" s="49"/>
      <c r="X287" s="49"/>
      <c r="Y287" s="322" t="s">
        <v>467</v>
      </c>
      <c r="Z287" s="322" t="s">
        <v>28</v>
      </c>
    </row>
    <row r="288" spans="1:26" ht="81.75" hidden="1" customHeight="1">
      <c r="A288" s="392"/>
      <c r="B288" s="27" t="s">
        <v>462</v>
      </c>
      <c r="C288" s="11" t="s">
        <v>381</v>
      </c>
      <c r="D288" s="33">
        <v>2026</v>
      </c>
      <c r="E288" s="20" t="s">
        <v>379</v>
      </c>
      <c r="F288" s="146">
        <f t="shared" si="40"/>
        <v>200</v>
      </c>
      <c r="G288" s="49"/>
      <c r="H288" s="49"/>
      <c r="I288" s="146">
        <v>200</v>
      </c>
      <c r="J288" s="49"/>
      <c r="K288" s="49"/>
      <c r="L288" s="43" t="s">
        <v>291</v>
      </c>
      <c r="M288" s="27" t="s">
        <v>142</v>
      </c>
      <c r="N288" s="392"/>
      <c r="O288" s="27" t="s">
        <v>462</v>
      </c>
      <c r="P288" s="11" t="s">
        <v>381</v>
      </c>
      <c r="Q288" s="33">
        <v>2026</v>
      </c>
      <c r="R288" s="20" t="s">
        <v>379</v>
      </c>
      <c r="S288" s="327">
        <f t="shared" si="41"/>
        <v>200</v>
      </c>
      <c r="T288" s="49"/>
      <c r="U288" s="49"/>
      <c r="V288" s="327">
        <v>200</v>
      </c>
      <c r="W288" s="49"/>
      <c r="X288" s="49"/>
      <c r="Y288" s="322" t="s">
        <v>291</v>
      </c>
      <c r="Z288" s="27" t="s">
        <v>142</v>
      </c>
    </row>
    <row r="289" spans="1:26" ht="49.5" hidden="1" customHeight="1">
      <c r="A289" s="392"/>
      <c r="B289" s="27" t="s">
        <v>463</v>
      </c>
      <c r="C289" s="29" t="s">
        <v>382</v>
      </c>
      <c r="D289" s="33">
        <v>2026</v>
      </c>
      <c r="E289" s="20" t="s">
        <v>379</v>
      </c>
      <c r="F289" s="146">
        <f t="shared" si="40"/>
        <v>25</v>
      </c>
      <c r="G289" s="45"/>
      <c r="H289" s="45"/>
      <c r="I289" s="146">
        <v>25</v>
      </c>
      <c r="J289" s="49"/>
      <c r="K289" s="49"/>
      <c r="L289" s="43" t="s">
        <v>383</v>
      </c>
      <c r="M289" s="43" t="s">
        <v>384</v>
      </c>
      <c r="N289" s="392"/>
      <c r="O289" s="27" t="s">
        <v>463</v>
      </c>
      <c r="P289" s="318" t="s">
        <v>382</v>
      </c>
      <c r="Q289" s="33">
        <v>2026</v>
      </c>
      <c r="R289" s="20" t="s">
        <v>379</v>
      </c>
      <c r="S289" s="327">
        <f t="shared" si="41"/>
        <v>25</v>
      </c>
      <c r="T289" s="45"/>
      <c r="U289" s="45"/>
      <c r="V289" s="327">
        <v>25</v>
      </c>
      <c r="W289" s="49"/>
      <c r="X289" s="49"/>
      <c r="Y289" s="322" t="s">
        <v>383</v>
      </c>
      <c r="Z289" s="322" t="s">
        <v>384</v>
      </c>
    </row>
    <row r="290" spans="1:26" ht="96" hidden="1" customHeight="1">
      <c r="A290" s="392"/>
      <c r="B290" s="27" t="s">
        <v>710</v>
      </c>
      <c r="C290" s="29" t="s">
        <v>711</v>
      </c>
      <c r="D290" s="33">
        <v>2026</v>
      </c>
      <c r="E290" s="20" t="s">
        <v>379</v>
      </c>
      <c r="F290" s="146">
        <f t="shared" si="40"/>
        <v>1250</v>
      </c>
      <c r="G290" s="45"/>
      <c r="H290" s="45"/>
      <c r="I290" s="146">
        <v>1250</v>
      </c>
      <c r="J290" s="49"/>
      <c r="K290" s="49"/>
      <c r="L290" s="43" t="s">
        <v>712</v>
      </c>
      <c r="M290" s="43" t="s">
        <v>142</v>
      </c>
      <c r="N290" s="392"/>
      <c r="O290" s="27" t="s">
        <v>710</v>
      </c>
      <c r="P290" s="318" t="s">
        <v>711</v>
      </c>
      <c r="Q290" s="33">
        <v>2026</v>
      </c>
      <c r="R290" s="20" t="s">
        <v>379</v>
      </c>
      <c r="S290" s="327">
        <f t="shared" si="41"/>
        <v>1250</v>
      </c>
      <c r="T290" s="45"/>
      <c r="U290" s="45"/>
      <c r="V290" s="327">
        <v>1250</v>
      </c>
      <c r="W290" s="49"/>
      <c r="X290" s="49"/>
      <c r="Y290" s="322" t="s">
        <v>712</v>
      </c>
      <c r="Z290" s="322" t="s">
        <v>142</v>
      </c>
    </row>
    <row r="291" spans="1:26" ht="85.5" hidden="1" customHeight="1">
      <c r="A291" s="392"/>
      <c r="B291" s="27" t="s">
        <v>742</v>
      </c>
      <c r="C291" s="29" t="s">
        <v>755</v>
      </c>
      <c r="D291" s="33">
        <v>2026</v>
      </c>
      <c r="E291" s="20" t="s">
        <v>379</v>
      </c>
      <c r="F291" s="146">
        <f t="shared" si="40"/>
        <v>50</v>
      </c>
      <c r="G291" s="45"/>
      <c r="H291" s="45"/>
      <c r="I291" s="146">
        <v>50</v>
      </c>
      <c r="J291" s="49"/>
      <c r="K291" s="49"/>
      <c r="L291" s="85" t="s">
        <v>432</v>
      </c>
      <c r="M291" s="85" t="s">
        <v>207</v>
      </c>
      <c r="N291" s="392"/>
      <c r="O291" s="27" t="s">
        <v>742</v>
      </c>
      <c r="P291" s="318" t="s">
        <v>755</v>
      </c>
      <c r="Q291" s="33">
        <v>2026</v>
      </c>
      <c r="R291" s="20" t="s">
        <v>379</v>
      </c>
      <c r="S291" s="327">
        <f t="shared" si="41"/>
        <v>50</v>
      </c>
      <c r="T291" s="45"/>
      <c r="U291" s="45"/>
      <c r="V291" s="327">
        <v>50</v>
      </c>
      <c r="W291" s="49"/>
      <c r="X291" s="49"/>
      <c r="Y291" s="329" t="s">
        <v>432</v>
      </c>
      <c r="Z291" s="329" t="s">
        <v>207</v>
      </c>
    </row>
    <row r="292" spans="1:26" ht="174.75" hidden="1" customHeight="1">
      <c r="A292" s="392"/>
      <c r="B292" s="27" t="s">
        <v>923</v>
      </c>
      <c r="C292" s="29" t="s">
        <v>924</v>
      </c>
      <c r="D292" s="33">
        <v>2026</v>
      </c>
      <c r="E292" s="20" t="s">
        <v>379</v>
      </c>
      <c r="F292" s="146">
        <f t="shared" si="40"/>
        <v>3600</v>
      </c>
      <c r="G292" s="45"/>
      <c r="H292" s="45"/>
      <c r="I292" s="146">
        <v>3600</v>
      </c>
      <c r="J292" s="49"/>
      <c r="K292" s="182"/>
      <c r="L292" s="183" t="s">
        <v>925</v>
      </c>
      <c r="M292" s="184" t="s">
        <v>19</v>
      </c>
      <c r="N292" s="392"/>
      <c r="O292" s="27" t="s">
        <v>923</v>
      </c>
      <c r="P292" s="318" t="s">
        <v>924</v>
      </c>
      <c r="Q292" s="33">
        <v>2026</v>
      </c>
      <c r="R292" s="20" t="s">
        <v>379</v>
      </c>
      <c r="S292" s="327">
        <f t="shared" si="41"/>
        <v>3600</v>
      </c>
      <c r="T292" s="45"/>
      <c r="U292" s="45"/>
      <c r="V292" s="327">
        <v>3600</v>
      </c>
      <c r="W292" s="49"/>
      <c r="X292" s="182"/>
      <c r="Y292" s="183" t="s">
        <v>925</v>
      </c>
      <c r="Z292" s="184" t="s">
        <v>19</v>
      </c>
    </row>
    <row r="293" spans="1:26" ht="33" hidden="1" customHeight="1">
      <c r="A293" s="392"/>
      <c r="B293" s="46" t="s">
        <v>205</v>
      </c>
      <c r="C293" s="40" t="s">
        <v>385</v>
      </c>
      <c r="D293" s="33"/>
      <c r="E293" s="47"/>
      <c r="F293" s="146"/>
      <c r="G293" s="48"/>
      <c r="H293" s="48"/>
      <c r="I293" s="54"/>
      <c r="J293" s="54"/>
      <c r="K293" s="48"/>
      <c r="L293" s="115"/>
      <c r="M293" s="115"/>
      <c r="N293" s="392"/>
      <c r="O293" s="46" t="s">
        <v>205</v>
      </c>
      <c r="P293" s="40" t="s">
        <v>385</v>
      </c>
      <c r="Q293" s="33"/>
      <c r="R293" s="47"/>
      <c r="S293" s="327"/>
      <c r="T293" s="48"/>
      <c r="U293" s="48"/>
      <c r="V293" s="54"/>
      <c r="W293" s="54"/>
      <c r="X293" s="48"/>
      <c r="Y293" s="115"/>
      <c r="Z293" s="115"/>
    </row>
    <row r="294" spans="1:26" ht="137.25" hidden="1" customHeight="1">
      <c r="A294" s="409"/>
      <c r="B294" s="120" t="s">
        <v>387</v>
      </c>
      <c r="C294" s="254" t="s">
        <v>1000</v>
      </c>
      <c r="D294" s="136">
        <v>2026</v>
      </c>
      <c r="E294" s="202" t="s">
        <v>379</v>
      </c>
      <c r="F294" s="146">
        <f>I294</f>
        <v>605</v>
      </c>
      <c r="G294" s="203"/>
      <c r="H294" s="203"/>
      <c r="I294" s="255">
        <v>605</v>
      </c>
      <c r="J294" s="125"/>
      <c r="K294" s="126"/>
      <c r="L294" s="223" t="s">
        <v>1001</v>
      </c>
      <c r="M294" s="223" t="s">
        <v>25</v>
      </c>
      <c r="N294" s="409"/>
      <c r="O294" s="120" t="s">
        <v>387</v>
      </c>
      <c r="P294" s="254" t="s">
        <v>1000</v>
      </c>
      <c r="Q294" s="136">
        <v>2026</v>
      </c>
      <c r="R294" s="202" t="s">
        <v>379</v>
      </c>
      <c r="S294" s="327">
        <f>V294</f>
        <v>605</v>
      </c>
      <c r="T294" s="203"/>
      <c r="U294" s="203"/>
      <c r="V294" s="255">
        <v>605</v>
      </c>
      <c r="W294" s="125"/>
      <c r="X294" s="126"/>
      <c r="Y294" s="324" t="s">
        <v>1001</v>
      </c>
      <c r="Z294" s="324" t="s">
        <v>25</v>
      </c>
    </row>
    <row r="295" spans="1:26" ht="49.5" hidden="1" customHeight="1">
      <c r="A295" s="392"/>
      <c r="B295" s="113">
        <v>3</v>
      </c>
      <c r="C295" s="114" t="s">
        <v>557</v>
      </c>
      <c r="D295" s="115"/>
      <c r="E295" s="116"/>
      <c r="F295" s="117"/>
      <c r="G295" s="118"/>
      <c r="H295" s="118"/>
      <c r="I295" s="119"/>
      <c r="J295" s="118"/>
      <c r="K295" s="118"/>
      <c r="L295" s="115"/>
      <c r="M295" s="115"/>
      <c r="N295" s="392"/>
      <c r="O295" s="113">
        <v>3</v>
      </c>
      <c r="P295" s="114" t="s">
        <v>557</v>
      </c>
      <c r="Q295" s="115"/>
      <c r="R295" s="116"/>
      <c r="S295" s="117"/>
      <c r="T295" s="118"/>
      <c r="U295" s="118"/>
      <c r="V295" s="119"/>
      <c r="W295" s="118"/>
      <c r="X295" s="118"/>
      <c r="Y295" s="115"/>
      <c r="Z295" s="115"/>
    </row>
    <row r="296" spans="1:26" ht="81" hidden="1" customHeight="1">
      <c r="A296" s="392"/>
      <c r="B296" s="27" t="s">
        <v>468</v>
      </c>
      <c r="C296" s="29" t="s">
        <v>559</v>
      </c>
      <c r="D296" s="43">
        <v>2026</v>
      </c>
      <c r="E296" s="20" t="s">
        <v>379</v>
      </c>
      <c r="F296" s="146">
        <f>G296+H296+I296+J296+K296</f>
        <v>5400</v>
      </c>
      <c r="G296" s="49"/>
      <c r="H296" s="49"/>
      <c r="I296" s="146">
        <v>5400</v>
      </c>
      <c r="J296" s="49"/>
      <c r="K296" s="49"/>
      <c r="L296" s="43" t="s">
        <v>479</v>
      </c>
      <c r="M296" s="43" t="s">
        <v>777</v>
      </c>
      <c r="N296" s="392"/>
      <c r="O296" s="27" t="s">
        <v>468</v>
      </c>
      <c r="P296" s="318" t="s">
        <v>559</v>
      </c>
      <c r="Q296" s="322">
        <v>2026</v>
      </c>
      <c r="R296" s="20" t="s">
        <v>379</v>
      </c>
      <c r="S296" s="327">
        <f>T296+U296+V296+W296+X296</f>
        <v>5400</v>
      </c>
      <c r="T296" s="49"/>
      <c r="U296" s="49"/>
      <c r="V296" s="327">
        <v>5400</v>
      </c>
      <c r="W296" s="49"/>
      <c r="X296" s="49"/>
      <c r="Y296" s="322" t="s">
        <v>479</v>
      </c>
      <c r="Z296" s="322" t="s">
        <v>777</v>
      </c>
    </row>
    <row r="297" spans="1:26" ht="51.75" hidden="1" customHeight="1">
      <c r="A297" s="392"/>
      <c r="B297" s="27" t="s">
        <v>469</v>
      </c>
      <c r="C297" s="29" t="s">
        <v>558</v>
      </c>
      <c r="D297" s="43">
        <v>2026</v>
      </c>
      <c r="E297" s="20" t="s">
        <v>379</v>
      </c>
      <c r="F297" s="146">
        <f>G297+H297+I297+J297+K297</f>
        <v>2000</v>
      </c>
      <c r="G297" s="49"/>
      <c r="H297" s="49"/>
      <c r="I297" s="146">
        <v>2000</v>
      </c>
      <c r="J297" s="146"/>
      <c r="K297" s="146"/>
      <c r="L297" s="43" t="s">
        <v>481</v>
      </c>
      <c r="M297" s="43" t="s">
        <v>142</v>
      </c>
      <c r="N297" s="392"/>
      <c r="O297" s="27" t="s">
        <v>469</v>
      </c>
      <c r="P297" s="318" t="s">
        <v>558</v>
      </c>
      <c r="Q297" s="322">
        <v>2026</v>
      </c>
      <c r="R297" s="20" t="s">
        <v>379</v>
      </c>
      <c r="S297" s="327">
        <f>T297+U297+V297+W297+X297</f>
        <v>2000</v>
      </c>
      <c r="T297" s="49"/>
      <c r="U297" s="49"/>
      <c r="V297" s="327">
        <v>2000</v>
      </c>
      <c r="W297" s="327"/>
      <c r="X297" s="327"/>
      <c r="Y297" s="322" t="s">
        <v>481</v>
      </c>
      <c r="Z297" s="322" t="s">
        <v>142</v>
      </c>
    </row>
    <row r="298" spans="1:26" ht="63" hidden="1" customHeight="1">
      <c r="A298" s="392"/>
      <c r="B298" s="27" t="s">
        <v>470</v>
      </c>
      <c r="C298" s="29" t="s">
        <v>560</v>
      </c>
      <c r="D298" s="43">
        <v>2026</v>
      </c>
      <c r="E298" s="20" t="s">
        <v>379</v>
      </c>
      <c r="F298" s="146">
        <f>G298+H298+I298+J298+K298</f>
        <v>0</v>
      </c>
      <c r="G298" s="49"/>
      <c r="H298" s="49"/>
      <c r="I298" s="146"/>
      <c r="J298" s="146"/>
      <c r="K298" s="146"/>
      <c r="L298" s="43"/>
      <c r="M298" s="28"/>
      <c r="N298" s="392"/>
      <c r="O298" s="27" t="s">
        <v>470</v>
      </c>
      <c r="P298" s="318" t="s">
        <v>560</v>
      </c>
      <c r="Q298" s="322">
        <v>2026</v>
      </c>
      <c r="R298" s="20" t="s">
        <v>379</v>
      </c>
      <c r="S298" s="327">
        <f>T298+U298+V298+W298+X298</f>
        <v>0</v>
      </c>
      <c r="T298" s="49"/>
      <c r="U298" s="49"/>
      <c r="V298" s="327"/>
      <c r="W298" s="327"/>
      <c r="X298" s="327"/>
      <c r="Y298" s="322"/>
      <c r="Z298" s="28"/>
    </row>
    <row r="299" spans="1:26" ht="75.75" hidden="1" customHeight="1">
      <c r="A299" s="392"/>
      <c r="B299" s="27" t="s">
        <v>471</v>
      </c>
      <c r="C299" s="29" t="s">
        <v>386</v>
      </c>
      <c r="D299" s="43">
        <v>2026</v>
      </c>
      <c r="E299" s="20" t="s">
        <v>379</v>
      </c>
      <c r="F299" s="146">
        <f>G299+H299+I299+J299+K299</f>
        <v>2120</v>
      </c>
      <c r="G299" s="49"/>
      <c r="H299" s="49"/>
      <c r="I299" s="146">
        <v>2120</v>
      </c>
      <c r="J299" s="146"/>
      <c r="K299" s="146"/>
      <c r="L299" s="43" t="s">
        <v>478</v>
      </c>
      <c r="M299" s="43">
        <v>0.5</v>
      </c>
      <c r="N299" s="392"/>
      <c r="O299" s="27" t="s">
        <v>471</v>
      </c>
      <c r="P299" s="318" t="s">
        <v>386</v>
      </c>
      <c r="Q299" s="322">
        <v>2026</v>
      </c>
      <c r="R299" s="20" t="s">
        <v>379</v>
      </c>
      <c r="S299" s="327">
        <f>T299+U299+V299+W299+X299</f>
        <v>2120</v>
      </c>
      <c r="T299" s="49"/>
      <c r="U299" s="49"/>
      <c r="V299" s="327">
        <v>2120</v>
      </c>
      <c r="W299" s="327"/>
      <c r="X299" s="327"/>
      <c r="Y299" s="322" t="s">
        <v>478</v>
      </c>
      <c r="Z299" s="322">
        <v>0.5</v>
      </c>
    </row>
    <row r="300" spans="1:26" ht="90.75" hidden="1" customHeight="1">
      <c r="A300" s="394" t="s">
        <v>29</v>
      </c>
      <c r="B300" s="27" t="s">
        <v>472</v>
      </c>
      <c r="C300" s="40" t="s">
        <v>895</v>
      </c>
      <c r="D300" s="44"/>
      <c r="E300" s="30"/>
      <c r="F300" s="146"/>
      <c r="G300" s="45"/>
      <c r="H300" s="45"/>
      <c r="I300" s="15"/>
      <c r="J300" s="15"/>
      <c r="K300" s="15"/>
      <c r="L300" s="44"/>
      <c r="M300" s="44"/>
      <c r="N300" s="394" t="s">
        <v>29</v>
      </c>
      <c r="O300" s="27" t="s">
        <v>472</v>
      </c>
      <c r="P300" s="40" t="s">
        <v>895</v>
      </c>
      <c r="Q300" s="328"/>
      <c r="R300" s="30"/>
      <c r="S300" s="327"/>
      <c r="T300" s="45"/>
      <c r="U300" s="45"/>
      <c r="V300" s="15"/>
      <c r="W300" s="15"/>
      <c r="X300" s="15"/>
      <c r="Y300" s="328"/>
      <c r="Z300" s="328"/>
    </row>
    <row r="301" spans="1:26" ht="51" hidden="1" customHeight="1">
      <c r="A301" s="405"/>
      <c r="B301" s="27" t="s">
        <v>473</v>
      </c>
      <c r="C301" s="29" t="s">
        <v>561</v>
      </c>
      <c r="D301" s="43">
        <v>2026</v>
      </c>
      <c r="E301" s="20" t="s">
        <v>379</v>
      </c>
      <c r="F301" s="146">
        <f>G301+H301+I301+J301+K301</f>
        <v>4560</v>
      </c>
      <c r="G301" s="49"/>
      <c r="H301" s="49"/>
      <c r="I301" s="146">
        <v>4560</v>
      </c>
      <c r="J301" s="146"/>
      <c r="K301" s="146"/>
      <c r="L301" s="43" t="s">
        <v>479</v>
      </c>
      <c r="M301" s="43" t="s">
        <v>778</v>
      </c>
      <c r="N301" s="405"/>
      <c r="O301" s="27" t="s">
        <v>473</v>
      </c>
      <c r="P301" s="318" t="s">
        <v>561</v>
      </c>
      <c r="Q301" s="322">
        <v>2026</v>
      </c>
      <c r="R301" s="20" t="s">
        <v>379</v>
      </c>
      <c r="S301" s="327">
        <f>T301+U301+V301+W301+X301</f>
        <v>4560</v>
      </c>
      <c r="T301" s="49"/>
      <c r="U301" s="49"/>
      <c r="V301" s="327">
        <v>4560</v>
      </c>
      <c r="W301" s="327"/>
      <c r="X301" s="327"/>
      <c r="Y301" s="322" t="s">
        <v>479</v>
      </c>
      <c r="Z301" s="322" t="s">
        <v>778</v>
      </c>
    </row>
    <row r="302" spans="1:26" ht="50.25" hidden="1" customHeight="1">
      <c r="A302" s="395"/>
      <c r="B302" s="27" t="s">
        <v>474</v>
      </c>
      <c r="C302" s="29" t="s">
        <v>388</v>
      </c>
      <c r="D302" s="43">
        <v>2026</v>
      </c>
      <c r="E302" s="20" t="s">
        <v>379</v>
      </c>
      <c r="F302" s="146">
        <f>G302+H302+I302+J302+K302</f>
        <v>1667</v>
      </c>
      <c r="G302" s="49"/>
      <c r="H302" s="49"/>
      <c r="I302" s="146">
        <v>1500</v>
      </c>
      <c r="J302" s="146"/>
      <c r="K302" s="146">
        <v>167</v>
      </c>
      <c r="L302" s="43"/>
      <c r="M302" s="43"/>
      <c r="N302" s="395"/>
      <c r="O302" s="27" t="s">
        <v>474</v>
      </c>
      <c r="P302" s="318" t="s">
        <v>388</v>
      </c>
      <c r="Q302" s="322">
        <v>2026</v>
      </c>
      <c r="R302" s="20" t="s">
        <v>379</v>
      </c>
      <c r="S302" s="327">
        <f>T302+U302+V302+W302+X302</f>
        <v>1667</v>
      </c>
      <c r="T302" s="49"/>
      <c r="U302" s="49"/>
      <c r="V302" s="327">
        <v>1500</v>
      </c>
      <c r="W302" s="327"/>
      <c r="X302" s="327">
        <v>167</v>
      </c>
      <c r="Y302" s="322"/>
      <c r="Z302" s="322"/>
    </row>
    <row r="303" spans="1:26" ht="65.25" hidden="1" customHeight="1">
      <c r="A303" s="392" t="s">
        <v>692</v>
      </c>
      <c r="B303" s="27" t="s">
        <v>367</v>
      </c>
      <c r="C303" s="40" t="s">
        <v>389</v>
      </c>
      <c r="D303" s="44"/>
      <c r="E303" s="30"/>
      <c r="F303" s="146"/>
      <c r="G303" s="45"/>
      <c r="H303" s="45"/>
      <c r="I303" s="15"/>
      <c r="J303" s="15"/>
      <c r="K303" s="15"/>
      <c r="L303" s="44"/>
      <c r="M303" s="44"/>
      <c r="N303" s="392" t="s">
        <v>692</v>
      </c>
      <c r="O303" s="27" t="s">
        <v>367</v>
      </c>
      <c r="P303" s="40" t="s">
        <v>389</v>
      </c>
      <c r="Q303" s="328"/>
      <c r="R303" s="30"/>
      <c r="S303" s="327"/>
      <c r="T303" s="45"/>
      <c r="U303" s="45"/>
      <c r="V303" s="15"/>
      <c r="W303" s="15"/>
      <c r="X303" s="15"/>
      <c r="Y303" s="328"/>
      <c r="Z303" s="328"/>
    </row>
    <row r="304" spans="1:26" ht="59.25" hidden="1" customHeight="1">
      <c r="A304" s="392"/>
      <c r="B304" s="27" t="s">
        <v>475</v>
      </c>
      <c r="C304" s="29" t="s">
        <v>390</v>
      </c>
      <c r="D304" s="43">
        <v>2026</v>
      </c>
      <c r="E304" s="20" t="s">
        <v>379</v>
      </c>
      <c r="F304" s="146">
        <f>G304+H304+I304+J304+K304</f>
        <v>3640</v>
      </c>
      <c r="G304" s="49"/>
      <c r="H304" s="49"/>
      <c r="I304" s="146">
        <v>3640</v>
      </c>
      <c r="J304" s="146"/>
      <c r="K304" s="146"/>
      <c r="L304" s="43" t="s">
        <v>482</v>
      </c>
      <c r="M304" s="43" t="s">
        <v>483</v>
      </c>
      <c r="N304" s="392"/>
      <c r="O304" s="27" t="s">
        <v>475</v>
      </c>
      <c r="P304" s="318" t="s">
        <v>390</v>
      </c>
      <c r="Q304" s="322">
        <v>2026</v>
      </c>
      <c r="R304" s="20" t="s">
        <v>379</v>
      </c>
      <c r="S304" s="327">
        <f>T304+U304+V304+W304+X304</f>
        <v>3640</v>
      </c>
      <c r="T304" s="49"/>
      <c r="U304" s="49"/>
      <c r="V304" s="327">
        <v>3640</v>
      </c>
      <c r="W304" s="327"/>
      <c r="X304" s="327"/>
      <c r="Y304" s="322" t="s">
        <v>482</v>
      </c>
      <c r="Z304" s="322" t="s">
        <v>483</v>
      </c>
    </row>
    <row r="305" spans="1:26" ht="48.75" hidden="1" customHeight="1">
      <c r="A305" s="392"/>
      <c r="B305" s="27" t="s">
        <v>476</v>
      </c>
      <c r="C305" s="29" t="s">
        <v>391</v>
      </c>
      <c r="D305" s="43">
        <v>2026</v>
      </c>
      <c r="E305" s="20" t="s">
        <v>379</v>
      </c>
      <c r="F305" s="146">
        <f>G305+H305+I305+J305+K305</f>
        <v>800</v>
      </c>
      <c r="G305" s="49"/>
      <c r="H305" s="49"/>
      <c r="I305" s="146">
        <v>800</v>
      </c>
      <c r="J305" s="146"/>
      <c r="K305" s="146"/>
      <c r="L305" s="43" t="s">
        <v>406</v>
      </c>
      <c r="M305" s="43" t="s">
        <v>142</v>
      </c>
      <c r="N305" s="392"/>
      <c r="O305" s="27" t="s">
        <v>476</v>
      </c>
      <c r="P305" s="318" t="s">
        <v>391</v>
      </c>
      <c r="Q305" s="322">
        <v>2026</v>
      </c>
      <c r="R305" s="20" t="s">
        <v>379</v>
      </c>
      <c r="S305" s="327">
        <f>T305+U305+V305+W305+X305</f>
        <v>800</v>
      </c>
      <c r="T305" s="49"/>
      <c r="U305" s="49"/>
      <c r="V305" s="327">
        <v>800</v>
      </c>
      <c r="W305" s="327"/>
      <c r="X305" s="327"/>
      <c r="Y305" s="322" t="s">
        <v>406</v>
      </c>
      <c r="Z305" s="322" t="s">
        <v>142</v>
      </c>
    </row>
    <row r="306" spans="1:26" ht="87.75" hidden="1" customHeight="1">
      <c r="A306" s="392"/>
      <c r="B306" s="27" t="s">
        <v>477</v>
      </c>
      <c r="C306" s="29" t="s">
        <v>392</v>
      </c>
      <c r="D306" s="43">
        <v>2026</v>
      </c>
      <c r="E306" s="20" t="s">
        <v>379</v>
      </c>
      <c r="F306" s="146">
        <f>G306+H306+I306+J306+K306</f>
        <v>250</v>
      </c>
      <c r="G306" s="49"/>
      <c r="H306" s="49"/>
      <c r="I306" s="146">
        <v>250</v>
      </c>
      <c r="J306" s="146"/>
      <c r="K306" s="146"/>
      <c r="L306" s="43" t="s">
        <v>484</v>
      </c>
      <c r="M306" s="43" t="s">
        <v>142</v>
      </c>
      <c r="N306" s="392"/>
      <c r="O306" s="27" t="s">
        <v>477</v>
      </c>
      <c r="P306" s="318" t="s">
        <v>392</v>
      </c>
      <c r="Q306" s="322">
        <v>2026</v>
      </c>
      <c r="R306" s="20" t="s">
        <v>379</v>
      </c>
      <c r="S306" s="327">
        <f>T306+U306+V306+W306+X306</f>
        <v>250</v>
      </c>
      <c r="T306" s="49"/>
      <c r="U306" s="49"/>
      <c r="V306" s="327">
        <v>250</v>
      </c>
      <c r="W306" s="327"/>
      <c r="X306" s="327"/>
      <c r="Y306" s="322" t="s">
        <v>484</v>
      </c>
      <c r="Z306" s="322" t="s">
        <v>142</v>
      </c>
    </row>
    <row r="307" spans="1:26" ht="81" hidden="1" customHeight="1">
      <c r="A307" s="394" t="s">
        <v>700</v>
      </c>
      <c r="B307" s="55"/>
      <c r="C307" s="14" t="s">
        <v>393</v>
      </c>
      <c r="D307" s="43"/>
      <c r="E307" s="20"/>
      <c r="F307" s="146"/>
      <c r="G307" s="45"/>
      <c r="H307" s="45"/>
      <c r="I307" s="45"/>
      <c r="J307" s="45"/>
      <c r="K307" s="45"/>
      <c r="L307" s="43"/>
      <c r="M307" s="43"/>
      <c r="N307" s="394" t="s">
        <v>700</v>
      </c>
      <c r="O307" s="55"/>
      <c r="P307" s="14" t="s">
        <v>393</v>
      </c>
      <c r="Q307" s="322"/>
      <c r="R307" s="20"/>
      <c r="S307" s="327"/>
      <c r="T307" s="45"/>
      <c r="U307" s="45"/>
      <c r="V307" s="45"/>
      <c r="W307" s="45"/>
      <c r="X307" s="45"/>
      <c r="Y307" s="322"/>
      <c r="Z307" s="322"/>
    </row>
    <row r="308" spans="1:26" ht="34.5" hidden="1" customHeight="1">
      <c r="A308" s="405"/>
      <c r="B308" s="46" t="s">
        <v>485</v>
      </c>
      <c r="C308" s="40" t="s">
        <v>394</v>
      </c>
      <c r="D308" s="51"/>
      <c r="E308" s="51"/>
      <c r="F308" s="146"/>
      <c r="G308" s="45"/>
      <c r="H308" s="45"/>
      <c r="I308" s="45"/>
      <c r="J308" s="45"/>
      <c r="K308" s="45"/>
      <c r="L308" s="107"/>
      <c r="M308" s="51"/>
      <c r="N308" s="405"/>
      <c r="O308" s="46" t="s">
        <v>485</v>
      </c>
      <c r="P308" s="40" t="s">
        <v>394</v>
      </c>
      <c r="Q308" s="51"/>
      <c r="R308" s="51"/>
      <c r="S308" s="327"/>
      <c r="T308" s="45"/>
      <c r="U308" s="45"/>
      <c r="V308" s="45"/>
      <c r="W308" s="45"/>
      <c r="X308" s="45"/>
      <c r="Y308" s="107"/>
      <c r="Z308" s="51"/>
    </row>
    <row r="309" spans="1:26" ht="130.5" hidden="1" customHeight="1">
      <c r="A309" s="405"/>
      <c r="B309" s="27" t="s">
        <v>486</v>
      </c>
      <c r="C309" s="11" t="s">
        <v>395</v>
      </c>
      <c r="D309" s="43">
        <v>2026</v>
      </c>
      <c r="E309" s="98" t="s">
        <v>379</v>
      </c>
      <c r="F309" s="146">
        <f t="shared" ref="F309:F318" si="42">G309+H309+I309+J309+K309</f>
        <v>3000</v>
      </c>
      <c r="G309" s="49"/>
      <c r="H309" s="49"/>
      <c r="I309" s="49">
        <v>3000</v>
      </c>
      <c r="J309" s="49"/>
      <c r="K309" s="49"/>
      <c r="L309" s="43" t="s">
        <v>291</v>
      </c>
      <c r="M309" s="43" t="s">
        <v>142</v>
      </c>
      <c r="N309" s="405"/>
      <c r="O309" s="27" t="s">
        <v>486</v>
      </c>
      <c r="P309" s="11" t="s">
        <v>395</v>
      </c>
      <c r="Q309" s="322">
        <v>2026</v>
      </c>
      <c r="R309" s="98" t="s">
        <v>379</v>
      </c>
      <c r="S309" s="327">
        <f t="shared" ref="S309:S318" si="43">T309+U309+V309+W309+X309</f>
        <v>3000</v>
      </c>
      <c r="T309" s="49"/>
      <c r="U309" s="49"/>
      <c r="V309" s="49">
        <v>3000</v>
      </c>
      <c r="W309" s="49"/>
      <c r="X309" s="49"/>
      <c r="Y309" s="322" t="s">
        <v>291</v>
      </c>
      <c r="Z309" s="322" t="s">
        <v>142</v>
      </c>
    </row>
    <row r="310" spans="1:26" ht="78" hidden="1" customHeight="1">
      <c r="A310" s="405"/>
      <c r="B310" s="27" t="s">
        <v>487</v>
      </c>
      <c r="C310" s="29" t="s">
        <v>396</v>
      </c>
      <c r="D310" s="43">
        <v>2026</v>
      </c>
      <c r="E310" s="43" t="s">
        <v>407</v>
      </c>
      <c r="F310" s="146">
        <f t="shared" si="42"/>
        <v>1900</v>
      </c>
      <c r="G310" s="49"/>
      <c r="H310" s="49"/>
      <c r="I310" s="146">
        <v>1900</v>
      </c>
      <c r="J310" s="49"/>
      <c r="K310" s="49"/>
      <c r="L310" s="43" t="s">
        <v>291</v>
      </c>
      <c r="M310" s="43" t="s">
        <v>497</v>
      </c>
      <c r="N310" s="405"/>
      <c r="O310" s="27" t="s">
        <v>487</v>
      </c>
      <c r="P310" s="318" t="s">
        <v>396</v>
      </c>
      <c r="Q310" s="322">
        <v>2026</v>
      </c>
      <c r="R310" s="322" t="s">
        <v>407</v>
      </c>
      <c r="S310" s="327">
        <f t="shared" si="43"/>
        <v>1900</v>
      </c>
      <c r="T310" s="49"/>
      <c r="U310" s="49"/>
      <c r="V310" s="327">
        <v>1900</v>
      </c>
      <c r="W310" s="49"/>
      <c r="X310" s="49"/>
      <c r="Y310" s="322" t="s">
        <v>291</v>
      </c>
      <c r="Z310" s="322" t="s">
        <v>497</v>
      </c>
    </row>
    <row r="311" spans="1:26" ht="57" hidden="1" customHeight="1">
      <c r="A311" s="405"/>
      <c r="B311" s="27" t="s">
        <v>488</v>
      </c>
      <c r="C311" s="11" t="s">
        <v>562</v>
      </c>
      <c r="D311" s="43">
        <v>2026</v>
      </c>
      <c r="E311" s="43" t="s">
        <v>407</v>
      </c>
      <c r="F311" s="146">
        <f t="shared" si="42"/>
        <v>112.002</v>
      </c>
      <c r="G311" s="49"/>
      <c r="H311" s="49"/>
      <c r="I311" s="146">
        <v>112.002</v>
      </c>
      <c r="J311" s="49"/>
      <c r="K311" s="49"/>
      <c r="L311" s="43" t="s">
        <v>499</v>
      </c>
      <c r="M311" s="43" t="s">
        <v>498</v>
      </c>
      <c r="N311" s="405"/>
      <c r="O311" s="27" t="s">
        <v>488</v>
      </c>
      <c r="P311" s="11" t="s">
        <v>562</v>
      </c>
      <c r="Q311" s="322">
        <v>2026</v>
      </c>
      <c r="R311" s="322" t="s">
        <v>407</v>
      </c>
      <c r="S311" s="327">
        <f t="shared" si="43"/>
        <v>112.002</v>
      </c>
      <c r="T311" s="49"/>
      <c r="U311" s="49"/>
      <c r="V311" s="327">
        <v>112.002</v>
      </c>
      <c r="W311" s="49"/>
      <c r="X311" s="49"/>
      <c r="Y311" s="322" t="s">
        <v>499</v>
      </c>
      <c r="Z311" s="322" t="s">
        <v>498</v>
      </c>
    </row>
    <row r="312" spans="1:26" ht="52.5" hidden="1" customHeight="1">
      <c r="A312" s="405"/>
      <c r="B312" s="27" t="s">
        <v>489</v>
      </c>
      <c r="C312" s="11" t="s">
        <v>563</v>
      </c>
      <c r="D312" s="43">
        <v>2026</v>
      </c>
      <c r="E312" s="43" t="s">
        <v>407</v>
      </c>
      <c r="F312" s="146">
        <f t="shared" si="42"/>
        <v>220.26400000000001</v>
      </c>
      <c r="G312" s="49"/>
      <c r="H312" s="49"/>
      <c r="I312" s="146">
        <v>220.26400000000001</v>
      </c>
      <c r="J312" s="49"/>
      <c r="K312" s="49"/>
      <c r="L312" s="43" t="s">
        <v>499</v>
      </c>
      <c r="M312" s="43" t="s">
        <v>500</v>
      </c>
      <c r="N312" s="405"/>
      <c r="O312" s="27" t="s">
        <v>489</v>
      </c>
      <c r="P312" s="11" t="s">
        <v>563</v>
      </c>
      <c r="Q312" s="322">
        <v>2026</v>
      </c>
      <c r="R312" s="322" t="s">
        <v>407</v>
      </c>
      <c r="S312" s="327">
        <f t="shared" si="43"/>
        <v>220.26400000000001</v>
      </c>
      <c r="T312" s="49"/>
      <c r="U312" s="49"/>
      <c r="V312" s="327">
        <v>220.26400000000001</v>
      </c>
      <c r="W312" s="49"/>
      <c r="X312" s="49"/>
      <c r="Y312" s="322" t="s">
        <v>499</v>
      </c>
      <c r="Z312" s="322" t="s">
        <v>500</v>
      </c>
    </row>
    <row r="313" spans="1:26" ht="99" hidden="1" customHeight="1">
      <c r="A313" s="405"/>
      <c r="B313" s="27" t="s">
        <v>490</v>
      </c>
      <c r="C313" s="11" t="s">
        <v>397</v>
      </c>
      <c r="D313" s="43">
        <v>2026</v>
      </c>
      <c r="E313" s="43" t="s">
        <v>407</v>
      </c>
      <c r="F313" s="146">
        <f t="shared" si="42"/>
        <v>7005.4</v>
      </c>
      <c r="G313" s="49"/>
      <c r="H313" s="49"/>
      <c r="I313" s="146">
        <v>7005.4</v>
      </c>
      <c r="J313" s="49"/>
      <c r="K313" s="49"/>
      <c r="L313" s="43" t="s">
        <v>502</v>
      </c>
      <c r="M313" s="43" t="s">
        <v>501</v>
      </c>
      <c r="N313" s="405"/>
      <c r="O313" s="27" t="s">
        <v>490</v>
      </c>
      <c r="P313" s="11" t="s">
        <v>397</v>
      </c>
      <c r="Q313" s="322">
        <v>2026</v>
      </c>
      <c r="R313" s="322" t="s">
        <v>407</v>
      </c>
      <c r="S313" s="327">
        <f t="shared" si="43"/>
        <v>7005.4</v>
      </c>
      <c r="T313" s="49"/>
      <c r="U313" s="49"/>
      <c r="V313" s="327">
        <v>7005.4</v>
      </c>
      <c r="W313" s="49"/>
      <c r="X313" s="49"/>
      <c r="Y313" s="322" t="s">
        <v>502</v>
      </c>
      <c r="Z313" s="322" t="s">
        <v>501</v>
      </c>
    </row>
    <row r="314" spans="1:26" ht="95.25" hidden="1" customHeight="1">
      <c r="A314" s="405"/>
      <c r="B314" s="27" t="s">
        <v>491</v>
      </c>
      <c r="C314" s="11" t="s">
        <v>398</v>
      </c>
      <c r="D314" s="43">
        <v>2026</v>
      </c>
      <c r="E314" s="20" t="s">
        <v>379</v>
      </c>
      <c r="F314" s="146">
        <f t="shared" si="42"/>
        <v>500</v>
      </c>
      <c r="G314" s="49"/>
      <c r="H314" s="49"/>
      <c r="I314" s="146">
        <v>500</v>
      </c>
      <c r="J314" s="49"/>
      <c r="K314" s="49"/>
      <c r="L314" s="43" t="s">
        <v>503</v>
      </c>
      <c r="M314" s="43" t="s">
        <v>504</v>
      </c>
      <c r="N314" s="405"/>
      <c r="O314" s="27" t="s">
        <v>491</v>
      </c>
      <c r="P314" s="11" t="s">
        <v>398</v>
      </c>
      <c r="Q314" s="322">
        <v>2026</v>
      </c>
      <c r="R314" s="20" t="s">
        <v>379</v>
      </c>
      <c r="S314" s="327">
        <f t="shared" si="43"/>
        <v>500</v>
      </c>
      <c r="T314" s="49"/>
      <c r="U314" s="49"/>
      <c r="V314" s="327">
        <v>500</v>
      </c>
      <c r="W314" s="49"/>
      <c r="X314" s="49"/>
      <c r="Y314" s="322" t="s">
        <v>503</v>
      </c>
      <c r="Z314" s="322" t="s">
        <v>504</v>
      </c>
    </row>
    <row r="315" spans="1:26" ht="51" hidden="1" customHeight="1">
      <c r="A315" s="405"/>
      <c r="B315" s="27" t="s">
        <v>492</v>
      </c>
      <c r="C315" s="11" t="s">
        <v>399</v>
      </c>
      <c r="D315" s="43">
        <v>2026</v>
      </c>
      <c r="E315" s="20" t="s">
        <v>379</v>
      </c>
      <c r="F315" s="146">
        <f t="shared" si="42"/>
        <v>1200</v>
      </c>
      <c r="G315" s="49"/>
      <c r="H315" s="49"/>
      <c r="I315" s="146">
        <v>1200</v>
      </c>
      <c r="J315" s="49"/>
      <c r="K315" s="49"/>
      <c r="L315" s="43" t="s">
        <v>432</v>
      </c>
      <c r="M315" s="43" t="s">
        <v>25</v>
      </c>
      <c r="N315" s="405"/>
      <c r="O315" s="27" t="s">
        <v>492</v>
      </c>
      <c r="P315" s="11" t="s">
        <v>399</v>
      </c>
      <c r="Q315" s="322">
        <v>2026</v>
      </c>
      <c r="R315" s="20" t="s">
        <v>379</v>
      </c>
      <c r="S315" s="327">
        <f t="shared" si="43"/>
        <v>1200</v>
      </c>
      <c r="T315" s="49"/>
      <c r="U315" s="49"/>
      <c r="V315" s="327">
        <v>1200</v>
      </c>
      <c r="W315" s="49"/>
      <c r="X315" s="49"/>
      <c r="Y315" s="322" t="s">
        <v>432</v>
      </c>
      <c r="Z315" s="322" t="s">
        <v>25</v>
      </c>
    </row>
    <row r="316" spans="1:26" ht="66" hidden="1" customHeight="1">
      <c r="A316" s="405"/>
      <c r="B316" s="27" t="s">
        <v>493</v>
      </c>
      <c r="C316" s="29" t="s">
        <v>400</v>
      </c>
      <c r="D316" s="43">
        <v>2026</v>
      </c>
      <c r="E316" s="20" t="s">
        <v>379</v>
      </c>
      <c r="F316" s="146">
        <f t="shared" si="42"/>
        <v>800</v>
      </c>
      <c r="G316" s="49"/>
      <c r="H316" s="49"/>
      <c r="I316" s="146">
        <v>800</v>
      </c>
      <c r="J316" s="49"/>
      <c r="K316" s="49"/>
      <c r="L316" s="43" t="s">
        <v>406</v>
      </c>
      <c r="M316" s="43" t="s">
        <v>142</v>
      </c>
      <c r="N316" s="405"/>
      <c r="O316" s="27" t="s">
        <v>493</v>
      </c>
      <c r="P316" s="318" t="s">
        <v>400</v>
      </c>
      <c r="Q316" s="322">
        <v>2026</v>
      </c>
      <c r="R316" s="20" t="s">
        <v>379</v>
      </c>
      <c r="S316" s="327">
        <f t="shared" si="43"/>
        <v>800</v>
      </c>
      <c r="T316" s="49"/>
      <c r="U316" s="49"/>
      <c r="V316" s="327">
        <v>800</v>
      </c>
      <c r="W316" s="49"/>
      <c r="X316" s="49"/>
      <c r="Y316" s="322" t="s">
        <v>406</v>
      </c>
      <c r="Z316" s="322" t="s">
        <v>142</v>
      </c>
    </row>
    <row r="317" spans="1:26" ht="120" hidden="1" customHeight="1">
      <c r="A317" s="405"/>
      <c r="B317" s="27" t="s">
        <v>494</v>
      </c>
      <c r="C317" s="29" t="s">
        <v>760</v>
      </c>
      <c r="D317" s="43">
        <v>2026</v>
      </c>
      <c r="E317" s="20" t="s">
        <v>379</v>
      </c>
      <c r="F317" s="146">
        <f t="shared" si="42"/>
        <v>150</v>
      </c>
      <c r="G317" s="49"/>
      <c r="H317" s="49"/>
      <c r="I317" s="146">
        <v>150</v>
      </c>
      <c r="J317" s="49"/>
      <c r="K317" s="49"/>
      <c r="L317" s="43" t="s">
        <v>761</v>
      </c>
      <c r="M317" s="43" t="s">
        <v>648</v>
      </c>
      <c r="N317" s="405"/>
      <c r="O317" s="27" t="s">
        <v>494</v>
      </c>
      <c r="P317" s="318" t="s">
        <v>760</v>
      </c>
      <c r="Q317" s="322">
        <v>2026</v>
      </c>
      <c r="R317" s="20" t="s">
        <v>379</v>
      </c>
      <c r="S317" s="327">
        <f t="shared" si="43"/>
        <v>150</v>
      </c>
      <c r="T317" s="49"/>
      <c r="U317" s="49"/>
      <c r="V317" s="327">
        <v>150</v>
      </c>
      <c r="W317" s="49"/>
      <c r="X317" s="49"/>
      <c r="Y317" s="322" t="s">
        <v>761</v>
      </c>
      <c r="Z317" s="322" t="s">
        <v>648</v>
      </c>
    </row>
    <row r="318" spans="1:26" ht="72" hidden="1" customHeight="1">
      <c r="A318" s="405"/>
      <c r="B318" s="27" t="s">
        <v>495</v>
      </c>
      <c r="C318" s="29" t="s">
        <v>766</v>
      </c>
      <c r="D318" s="43">
        <v>2026</v>
      </c>
      <c r="E318" s="20" t="s">
        <v>379</v>
      </c>
      <c r="F318" s="146">
        <f t="shared" si="42"/>
        <v>10000</v>
      </c>
      <c r="G318" s="49"/>
      <c r="H318" s="49"/>
      <c r="I318" s="146">
        <v>10000</v>
      </c>
      <c r="J318" s="49"/>
      <c r="K318" s="49"/>
      <c r="L318" s="43" t="s">
        <v>767</v>
      </c>
      <c r="M318" s="43" t="s">
        <v>768</v>
      </c>
      <c r="N318" s="405"/>
      <c r="O318" s="27" t="s">
        <v>495</v>
      </c>
      <c r="P318" s="318" t="s">
        <v>766</v>
      </c>
      <c r="Q318" s="322">
        <v>2026</v>
      </c>
      <c r="R318" s="20" t="s">
        <v>379</v>
      </c>
      <c r="S318" s="327">
        <f t="shared" si="43"/>
        <v>10000</v>
      </c>
      <c r="T318" s="49"/>
      <c r="U318" s="49"/>
      <c r="V318" s="327">
        <v>10000</v>
      </c>
      <c r="W318" s="49"/>
      <c r="X318" s="49"/>
      <c r="Y318" s="322" t="s">
        <v>767</v>
      </c>
      <c r="Z318" s="322" t="s">
        <v>768</v>
      </c>
    </row>
    <row r="319" spans="1:26" ht="17.25" hidden="1" customHeight="1">
      <c r="A319" s="405"/>
      <c r="B319" s="46" t="s">
        <v>496</v>
      </c>
      <c r="C319" s="40" t="s">
        <v>401</v>
      </c>
      <c r="D319" s="51"/>
      <c r="E319" s="51"/>
      <c r="F319" s="146"/>
      <c r="G319" s="45"/>
      <c r="H319" s="45"/>
      <c r="I319" s="45"/>
      <c r="J319" s="45"/>
      <c r="K319" s="45"/>
      <c r="L319" s="107"/>
      <c r="M319" s="51"/>
      <c r="N319" s="405"/>
      <c r="O319" s="46" t="s">
        <v>496</v>
      </c>
      <c r="P319" s="40" t="s">
        <v>401</v>
      </c>
      <c r="Q319" s="51"/>
      <c r="R319" s="51"/>
      <c r="S319" s="327"/>
      <c r="T319" s="45"/>
      <c r="U319" s="45"/>
      <c r="V319" s="45"/>
      <c r="W319" s="45"/>
      <c r="X319" s="45"/>
      <c r="Y319" s="107"/>
      <c r="Z319" s="51"/>
    </row>
    <row r="320" spans="1:26" ht="97.5" hidden="1" customHeight="1">
      <c r="A320" s="405"/>
      <c r="B320" s="27" t="s">
        <v>505</v>
      </c>
      <c r="C320" s="29" t="s">
        <v>717</v>
      </c>
      <c r="D320" s="43">
        <v>2026</v>
      </c>
      <c r="E320" s="20" t="s">
        <v>379</v>
      </c>
      <c r="F320" s="146">
        <f>G320+H320+I320+J320+K320</f>
        <v>150</v>
      </c>
      <c r="G320" s="49"/>
      <c r="H320" s="49"/>
      <c r="I320" s="146">
        <v>150</v>
      </c>
      <c r="J320" s="49"/>
      <c r="K320" s="49"/>
      <c r="L320" s="43" t="s">
        <v>484</v>
      </c>
      <c r="M320" s="43" t="s">
        <v>142</v>
      </c>
      <c r="N320" s="405"/>
      <c r="O320" s="27" t="s">
        <v>505</v>
      </c>
      <c r="P320" s="318" t="s">
        <v>717</v>
      </c>
      <c r="Q320" s="322">
        <v>2026</v>
      </c>
      <c r="R320" s="20" t="s">
        <v>379</v>
      </c>
      <c r="S320" s="327">
        <f>T320+U320+V320+W320+X320</f>
        <v>150</v>
      </c>
      <c r="T320" s="49"/>
      <c r="U320" s="49"/>
      <c r="V320" s="327">
        <v>150</v>
      </c>
      <c r="W320" s="49"/>
      <c r="X320" s="49"/>
      <c r="Y320" s="322" t="s">
        <v>484</v>
      </c>
      <c r="Z320" s="322" t="s">
        <v>142</v>
      </c>
    </row>
    <row r="321" spans="1:26" ht="177" hidden="1" customHeight="1">
      <c r="A321" s="405"/>
      <c r="B321" s="27" t="s">
        <v>506</v>
      </c>
      <c r="C321" s="29" t="s">
        <v>716</v>
      </c>
      <c r="D321" s="43">
        <v>2026</v>
      </c>
      <c r="E321" s="20" t="s">
        <v>379</v>
      </c>
      <c r="F321" s="146">
        <f>G321+H321+I321+J321+K321</f>
        <v>80</v>
      </c>
      <c r="G321" s="49"/>
      <c r="H321" s="49"/>
      <c r="I321" s="146">
        <v>80</v>
      </c>
      <c r="J321" s="49"/>
      <c r="K321" s="49"/>
      <c r="L321" s="43" t="s">
        <v>484</v>
      </c>
      <c r="M321" s="43" t="s">
        <v>142</v>
      </c>
      <c r="N321" s="405"/>
      <c r="O321" s="27" t="s">
        <v>506</v>
      </c>
      <c r="P321" s="318" t="s">
        <v>716</v>
      </c>
      <c r="Q321" s="322">
        <v>2026</v>
      </c>
      <c r="R321" s="20" t="s">
        <v>379</v>
      </c>
      <c r="S321" s="327">
        <f>T321+U321+V321+W321+X321</f>
        <v>80</v>
      </c>
      <c r="T321" s="49"/>
      <c r="U321" s="49"/>
      <c r="V321" s="327">
        <v>80</v>
      </c>
      <c r="W321" s="49"/>
      <c r="X321" s="49"/>
      <c r="Y321" s="322" t="s">
        <v>484</v>
      </c>
      <c r="Z321" s="322" t="s">
        <v>142</v>
      </c>
    </row>
    <row r="322" spans="1:26" ht="97.5" hidden="1" customHeight="1">
      <c r="A322" s="405"/>
      <c r="B322" s="27" t="s">
        <v>507</v>
      </c>
      <c r="C322" s="29" t="s">
        <v>718</v>
      </c>
      <c r="D322" s="43">
        <v>2026</v>
      </c>
      <c r="E322" s="20" t="s">
        <v>379</v>
      </c>
      <c r="F322" s="146">
        <f>G322+H322+I322+J322+K322</f>
        <v>96000</v>
      </c>
      <c r="G322" s="49"/>
      <c r="H322" s="49"/>
      <c r="I322" s="146">
        <v>96000</v>
      </c>
      <c r="J322" s="49"/>
      <c r="K322" s="49"/>
      <c r="L322" s="43" t="s">
        <v>402</v>
      </c>
      <c r="M322" s="43" t="s">
        <v>142</v>
      </c>
      <c r="N322" s="405"/>
      <c r="O322" s="27" t="s">
        <v>507</v>
      </c>
      <c r="P322" s="318" t="s">
        <v>718</v>
      </c>
      <c r="Q322" s="322">
        <v>2026</v>
      </c>
      <c r="R322" s="20" t="s">
        <v>379</v>
      </c>
      <c r="S322" s="327">
        <f>T322+U322+V322+W322+X322</f>
        <v>96000</v>
      </c>
      <c r="T322" s="49"/>
      <c r="U322" s="49"/>
      <c r="V322" s="327">
        <v>96000</v>
      </c>
      <c r="W322" s="49"/>
      <c r="X322" s="49"/>
      <c r="Y322" s="322" t="s">
        <v>402</v>
      </c>
      <c r="Z322" s="322" t="s">
        <v>142</v>
      </c>
    </row>
    <row r="323" spans="1:26" ht="85.5" hidden="1" customHeight="1">
      <c r="A323" s="395"/>
      <c r="B323" s="27" t="s">
        <v>508</v>
      </c>
      <c r="C323" s="29" t="s">
        <v>743</v>
      </c>
      <c r="D323" s="43">
        <v>2026</v>
      </c>
      <c r="E323" s="20" t="s">
        <v>379</v>
      </c>
      <c r="F323" s="146">
        <f>G323+H323+I323+J323+K323</f>
        <v>1000</v>
      </c>
      <c r="G323" s="49"/>
      <c r="H323" s="49"/>
      <c r="I323" s="146">
        <v>1000</v>
      </c>
      <c r="J323" s="49"/>
      <c r="K323" s="49"/>
      <c r="L323" s="43" t="s">
        <v>404</v>
      </c>
      <c r="M323" s="43" t="s">
        <v>142</v>
      </c>
      <c r="N323" s="395"/>
      <c r="O323" s="27" t="s">
        <v>508</v>
      </c>
      <c r="P323" s="318" t="s">
        <v>743</v>
      </c>
      <c r="Q323" s="322">
        <v>2026</v>
      </c>
      <c r="R323" s="20" t="s">
        <v>379</v>
      </c>
      <c r="S323" s="327">
        <f>T323+U323+V323+W323+X323</f>
        <v>1000</v>
      </c>
      <c r="T323" s="49"/>
      <c r="U323" s="49"/>
      <c r="V323" s="327">
        <v>1000</v>
      </c>
      <c r="W323" s="49"/>
      <c r="X323" s="49"/>
      <c r="Y323" s="322" t="s">
        <v>404</v>
      </c>
      <c r="Z323" s="322" t="s">
        <v>142</v>
      </c>
    </row>
    <row r="324" spans="1:26" ht="31.5" hidden="1" customHeight="1">
      <c r="A324" s="394" t="s">
        <v>509</v>
      </c>
      <c r="B324" s="44"/>
      <c r="C324" s="14" t="s">
        <v>403</v>
      </c>
      <c r="D324" s="44"/>
      <c r="E324" s="30"/>
      <c r="F324" s="146"/>
      <c r="G324" s="45"/>
      <c r="H324" s="45"/>
      <c r="I324" s="45"/>
      <c r="J324" s="45"/>
      <c r="K324" s="45"/>
      <c r="L324" s="44"/>
      <c r="M324" s="44"/>
      <c r="N324" s="394" t="s">
        <v>509</v>
      </c>
      <c r="O324" s="328"/>
      <c r="P324" s="14" t="s">
        <v>403</v>
      </c>
      <c r="Q324" s="328"/>
      <c r="R324" s="30"/>
      <c r="S324" s="327"/>
      <c r="T324" s="45"/>
      <c r="U324" s="45"/>
      <c r="V324" s="45"/>
      <c r="W324" s="45"/>
      <c r="X324" s="45"/>
      <c r="Y324" s="328"/>
      <c r="Z324" s="328"/>
    </row>
    <row r="325" spans="1:26" ht="14.25" hidden="1" customHeight="1">
      <c r="A325" s="405"/>
      <c r="B325" s="27" t="s">
        <v>510</v>
      </c>
      <c r="C325" s="40" t="s">
        <v>408</v>
      </c>
      <c r="D325" s="51"/>
      <c r="E325" s="52"/>
      <c r="F325" s="146"/>
      <c r="G325" s="45"/>
      <c r="H325" s="45"/>
      <c r="I325" s="45"/>
      <c r="J325" s="53"/>
      <c r="K325" s="53"/>
      <c r="L325" s="51"/>
      <c r="M325" s="51"/>
      <c r="N325" s="405"/>
      <c r="O325" s="27" t="s">
        <v>510</v>
      </c>
      <c r="P325" s="40" t="s">
        <v>408</v>
      </c>
      <c r="Q325" s="51"/>
      <c r="R325" s="52"/>
      <c r="S325" s="327"/>
      <c r="T325" s="45"/>
      <c r="U325" s="45"/>
      <c r="V325" s="45"/>
      <c r="W325" s="53"/>
      <c r="X325" s="53"/>
      <c r="Y325" s="51"/>
      <c r="Z325" s="51"/>
    </row>
    <row r="326" spans="1:26" ht="47.25" hidden="1" customHeight="1">
      <c r="A326" s="405"/>
      <c r="B326" s="27" t="s">
        <v>511</v>
      </c>
      <c r="C326" s="11" t="s">
        <v>409</v>
      </c>
      <c r="D326" s="43">
        <v>2026</v>
      </c>
      <c r="E326" s="20" t="s">
        <v>379</v>
      </c>
      <c r="F326" s="146">
        <f>G326+H326+I326+J326+K326</f>
        <v>5800</v>
      </c>
      <c r="G326" s="49"/>
      <c r="H326" s="49"/>
      <c r="I326" s="146">
        <v>5800</v>
      </c>
      <c r="J326" s="49"/>
      <c r="K326" s="49"/>
      <c r="L326" s="43" t="s">
        <v>410</v>
      </c>
      <c r="M326" s="43" t="s">
        <v>411</v>
      </c>
      <c r="N326" s="405"/>
      <c r="O326" s="27" t="s">
        <v>511</v>
      </c>
      <c r="P326" s="11" t="s">
        <v>409</v>
      </c>
      <c r="Q326" s="322">
        <v>2026</v>
      </c>
      <c r="R326" s="20" t="s">
        <v>379</v>
      </c>
      <c r="S326" s="327">
        <f>T326+U326+V326+W326+X326</f>
        <v>5800</v>
      </c>
      <c r="T326" s="49"/>
      <c r="U326" s="49"/>
      <c r="V326" s="327">
        <v>5800</v>
      </c>
      <c r="W326" s="49"/>
      <c r="X326" s="49"/>
      <c r="Y326" s="322" t="s">
        <v>410</v>
      </c>
      <c r="Z326" s="322" t="s">
        <v>411</v>
      </c>
    </row>
    <row r="327" spans="1:26" ht="127.5" hidden="1" customHeight="1">
      <c r="A327" s="405"/>
      <c r="B327" s="27" t="s">
        <v>512</v>
      </c>
      <c r="C327" s="11" t="s">
        <v>412</v>
      </c>
      <c r="D327" s="43">
        <v>2026</v>
      </c>
      <c r="E327" s="20" t="s">
        <v>379</v>
      </c>
      <c r="F327" s="146">
        <f>G327+H327+I327+J327+K327</f>
        <v>5500</v>
      </c>
      <c r="G327" s="49"/>
      <c r="H327" s="49"/>
      <c r="I327" s="146">
        <v>5500</v>
      </c>
      <c r="J327" s="49"/>
      <c r="K327" s="49"/>
      <c r="L327" s="43" t="s">
        <v>413</v>
      </c>
      <c r="M327" s="43" t="s">
        <v>414</v>
      </c>
      <c r="N327" s="405"/>
      <c r="O327" s="27" t="s">
        <v>512</v>
      </c>
      <c r="P327" s="11" t="s">
        <v>412</v>
      </c>
      <c r="Q327" s="322">
        <v>2026</v>
      </c>
      <c r="R327" s="20" t="s">
        <v>379</v>
      </c>
      <c r="S327" s="327">
        <f>T327+U327+V327+W327+X327</f>
        <v>5500</v>
      </c>
      <c r="T327" s="49"/>
      <c r="U327" s="49"/>
      <c r="V327" s="327">
        <v>5500</v>
      </c>
      <c r="W327" s="49"/>
      <c r="X327" s="49"/>
      <c r="Y327" s="322" t="s">
        <v>413</v>
      </c>
      <c r="Z327" s="322" t="s">
        <v>414</v>
      </c>
    </row>
    <row r="328" spans="1:26" ht="45" hidden="1" customHeight="1">
      <c r="A328" s="405"/>
      <c r="B328" s="27" t="s">
        <v>513</v>
      </c>
      <c r="C328" s="29" t="s">
        <v>415</v>
      </c>
      <c r="D328" s="43">
        <v>2026</v>
      </c>
      <c r="E328" s="20" t="s">
        <v>379</v>
      </c>
      <c r="F328" s="146">
        <f>G328+H328+I328+J328+K328</f>
        <v>1500</v>
      </c>
      <c r="G328" s="49"/>
      <c r="H328" s="49"/>
      <c r="I328" s="146">
        <v>1500</v>
      </c>
      <c r="J328" s="49"/>
      <c r="K328" s="49"/>
      <c r="L328" s="43" t="s">
        <v>416</v>
      </c>
      <c r="M328" s="50" t="s">
        <v>417</v>
      </c>
      <c r="N328" s="405"/>
      <c r="O328" s="27" t="s">
        <v>513</v>
      </c>
      <c r="P328" s="318" t="s">
        <v>415</v>
      </c>
      <c r="Q328" s="322">
        <v>2026</v>
      </c>
      <c r="R328" s="20" t="s">
        <v>379</v>
      </c>
      <c r="S328" s="327">
        <f>T328+U328+V328+W328+X328</f>
        <v>1500</v>
      </c>
      <c r="T328" s="49"/>
      <c r="U328" s="49"/>
      <c r="V328" s="327">
        <v>1500</v>
      </c>
      <c r="W328" s="49"/>
      <c r="X328" s="49"/>
      <c r="Y328" s="322" t="s">
        <v>416</v>
      </c>
      <c r="Z328" s="50" t="s">
        <v>417</v>
      </c>
    </row>
    <row r="329" spans="1:26" ht="99.75" hidden="1" customHeight="1">
      <c r="A329" s="405"/>
      <c r="B329" s="27" t="s">
        <v>514</v>
      </c>
      <c r="C329" s="29" t="s">
        <v>779</v>
      </c>
      <c r="D329" s="43"/>
      <c r="E329" s="20" t="s">
        <v>379</v>
      </c>
      <c r="F329" s="146">
        <f>G329+H329+I329+J329+K329</f>
        <v>2516.23</v>
      </c>
      <c r="G329" s="49"/>
      <c r="H329" s="49"/>
      <c r="I329" s="146">
        <v>2516.23</v>
      </c>
      <c r="J329" s="49"/>
      <c r="K329" s="49"/>
      <c r="L329" s="43" t="s">
        <v>458</v>
      </c>
      <c r="M329" s="43" t="s">
        <v>142</v>
      </c>
      <c r="N329" s="405"/>
      <c r="O329" s="27" t="s">
        <v>514</v>
      </c>
      <c r="P329" s="318" t="s">
        <v>779</v>
      </c>
      <c r="Q329" s="322"/>
      <c r="R329" s="20" t="s">
        <v>379</v>
      </c>
      <c r="S329" s="327">
        <f>T329+U329+V329+W329+X329</f>
        <v>2516.23</v>
      </c>
      <c r="T329" s="49"/>
      <c r="U329" s="49"/>
      <c r="V329" s="327">
        <v>2516.23</v>
      </c>
      <c r="W329" s="49"/>
      <c r="X329" s="49"/>
      <c r="Y329" s="322" t="s">
        <v>458</v>
      </c>
      <c r="Z329" s="322" t="s">
        <v>142</v>
      </c>
    </row>
    <row r="330" spans="1:26" ht="46.5" hidden="1" customHeight="1">
      <c r="A330" s="405"/>
      <c r="B330" s="71" t="s">
        <v>515</v>
      </c>
      <c r="C330" s="40" t="s">
        <v>418</v>
      </c>
      <c r="D330" s="43"/>
      <c r="E330" s="20"/>
      <c r="F330" s="146"/>
      <c r="G330" s="49"/>
      <c r="H330" s="49"/>
      <c r="I330" s="49"/>
      <c r="J330" s="49"/>
      <c r="K330" s="49"/>
      <c r="L330" s="43"/>
      <c r="M330" s="43"/>
      <c r="N330" s="405"/>
      <c r="O330" s="71" t="s">
        <v>515</v>
      </c>
      <c r="P330" s="40" t="s">
        <v>418</v>
      </c>
      <c r="Q330" s="322"/>
      <c r="R330" s="20"/>
      <c r="S330" s="327"/>
      <c r="T330" s="49"/>
      <c r="U330" s="49"/>
      <c r="V330" s="49"/>
      <c r="W330" s="49"/>
      <c r="X330" s="49"/>
      <c r="Y330" s="322"/>
      <c r="Z330" s="322"/>
    </row>
    <row r="331" spans="1:26" ht="56.25" hidden="1" customHeight="1">
      <c r="A331" s="405"/>
      <c r="B331" s="27" t="s">
        <v>516</v>
      </c>
      <c r="C331" s="29" t="s">
        <v>419</v>
      </c>
      <c r="D331" s="43">
        <v>2026</v>
      </c>
      <c r="E331" s="20" t="s">
        <v>379</v>
      </c>
      <c r="F331" s="146">
        <f t="shared" ref="F331:F336" si="44">G331+H331+I331+J331+K331</f>
        <v>12900</v>
      </c>
      <c r="G331" s="49"/>
      <c r="H331" s="49"/>
      <c r="I331" s="146">
        <v>12900</v>
      </c>
      <c r="J331" s="49"/>
      <c r="K331" s="49"/>
      <c r="L331" s="43" t="s">
        <v>420</v>
      </c>
      <c r="M331" s="43" t="s">
        <v>421</v>
      </c>
      <c r="N331" s="405"/>
      <c r="O331" s="27" t="s">
        <v>516</v>
      </c>
      <c r="P331" s="318" t="s">
        <v>419</v>
      </c>
      <c r="Q331" s="322">
        <v>2026</v>
      </c>
      <c r="R331" s="20" t="s">
        <v>379</v>
      </c>
      <c r="S331" s="327">
        <f t="shared" ref="S331:S336" si="45">T331+U331+V331+W331+X331</f>
        <v>12900</v>
      </c>
      <c r="T331" s="49"/>
      <c r="U331" s="49"/>
      <c r="V331" s="327">
        <v>12900</v>
      </c>
      <c r="W331" s="49"/>
      <c r="X331" s="49"/>
      <c r="Y331" s="322" t="s">
        <v>420</v>
      </c>
      <c r="Z331" s="322" t="s">
        <v>421</v>
      </c>
    </row>
    <row r="332" spans="1:26" ht="45.75" hidden="1" customHeight="1">
      <c r="A332" s="405"/>
      <c r="B332" s="27" t="s">
        <v>517</v>
      </c>
      <c r="C332" s="29" t="s">
        <v>422</v>
      </c>
      <c r="D332" s="43">
        <v>2026</v>
      </c>
      <c r="E332" s="20" t="s">
        <v>379</v>
      </c>
      <c r="F332" s="146">
        <f t="shared" si="44"/>
        <v>3500</v>
      </c>
      <c r="G332" s="49"/>
      <c r="H332" s="49"/>
      <c r="I332" s="146">
        <v>3500</v>
      </c>
      <c r="J332" s="49"/>
      <c r="K332" s="49"/>
      <c r="L332" s="43" t="s">
        <v>423</v>
      </c>
      <c r="M332" s="43" t="s">
        <v>424</v>
      </c>
      <c r="N332" s="405"/>
      <c r="O332" s="27" t="s">
        <v>517</v>
      </c>
      <c r="P332" s="318" t="s">
        <v>422</v>
      </c>
      <c r="Q332" s="322">
        <v>2026</v>
      </c>
      <c r="R332" s="20" t="s">
        <v>379</v>
      </c>
      <c r="S332" s="327">
        <f t="shared" si="45"/>
        <v>3500</v>
      </c>
      <c r="T332" s="49"/>
      <c r="U332" s="49"/>
      <c r="V332" s="327">
        <v>3500</v>
      </c>
      <c r="W332" s="49"/>
      <c r="X332" s="49"/>
      <c r="Y332" s="322" t="s">
        <v>423</v>
      </c>
      <c r="Z332" s="322" t="s">
        <v>424</v>
      </c>
    </row>
    <row r="333" spans="1:26" ht="48.75" hidden="1" customHeight="1">
      <c r="A333" s="405"/>
      <c r="B333" s="27" t="s">
        <v>518</v>
      </c>
      <c r="C333" s="29" t="s">
        <v>425</v>
      </c>
      <c r="D333" s="43">
        <v>2026</v>
      </c>
      <c r="E333" s="20" t="s">
        <v>379</v>
      </c>
      <c r="F333" s="146">
        <f t="shared" si="44"/>
        <v>1500</v>
      </c>
      <c r="G333" s="45"/>
      <c r="H333" s="45"/>
      <c r="I333" s="146">
        <v>1500</v>
      </c>
      <c r="J333" s="45"/>
      <c r="K333" s="49"/>
      <c r="L333" s="43" t="s">
        <v>423</v>
      </c>
      <c r="M333" s="43" t="s">
        <v>426</v>
      </c>
      <c r="N333" s="405"/>
      <c r="O333" s="27" t="s">
        <v>518</v>
      </c>
      <c r="P333" s="318" t="s">
        <v>425</v>
      </c>
      <c r="Q333" s="322">
        <v>2026</v>
      </c>
      <c r="R333" s="20" t="s">
        <v>379</v>
      </c>
      <c r="S333" s="327">
        <f t="shared" si="45"/>
        <v>1500</v>
      </c>
      <c r="T333" s="45"/>
      <c r="U333" s="45"/>
      <c r="V333" s="327">
        <v>1500</v>
      </c>
      <c r="W333" s="45"/>
      <c r="X333" s="49"/>
      <c r="Y333" s="322" t="s">
        <v>423</v>
      </c>
      <c r="Z333" s="322" t="s">
        <v>426</v>
      </c>
    </row>
    <row r="334" spans="1:26" ht="81" hidden="1" customHeight="1">
      <c r="A334" s="405"/>
      <c r="B334" s="27" t="s">
        <v>519</v>
      </c>
      <c r="C334" s="29" t="s">
        <v>427</v>
      </c>
      <c r="D334" s="43">
        <v>2026</v>
      </c>
      <c r="E334" s="20" t="s">
        <v>379</v>
      </c>
      <c r="F334" s="146">
        <f t="shared" si="44"/>
        <v>500</v>
      </c>
      <c r="G334" s="49"/>
      <c r="H334" s="49"/>
      <c r="I334" s="146">
        <v>500</v>
      </c>
      <c r="J334" s="49"/>
      <c r="K334" s="49"/>
      <c r="L334" s="43" t="s">
        <v>423</v>
      </c>
      <c r="M334" s="43" t="s">
        <v>428</v>
      </c>
      <c r="N334" s="405"/>
      <c r="O334" s="27" t="s">
        <v>519</v>
      </c>
      <c r="P334" s="318" t="s">
        <v>427</v>
      </c>
      <c r="Q334" s="322">
        <v>2026</v>
      </c>
      <c r="R334" s="20" t="s">
        <v>379</v>
      </c>
      <c r="S334" s="327">
        <f t="shared" si="45"/>
        <v>500</v>
      </c>
      <c r="T334" s="49"/>
      <c r="U334" s="49"/>
      <c r="V334" s="327">
        <v>500</v>
      </c>
      <c r="W334" s="49"/>
      <c r="X334" s="49"/>
      <c r="Y334" s="322" t="s">
        <v>423</v>
      </c>
      <c r="Z334" s="322" t="s">
        <v>428</v>
      </c>
    </row>
    <row r="335" spans="1:26" ht="81" hidden="1" customHeight="1">
      <c r="A335" s="405"/>
      <c r="B335" s="27" t="s">
        <v>744</v>
      </c>
      <c r="C335" s="29" t="s">
        <v>745</v>
      </c>
      <c r="D335" s="43">
        <v>2026</v>
      </c>
      <c r="E335" s="20" t="s">
        <v>379</v>
      </c>
      <c r="F335" s="146">
        <f t="shared" si="44"/>
        <v>1500</v>
      </c>
      <c r="G335" s="49"/>
      <c r="H335" s="49"/>
      <c r="I335" s="146">
        <v>1500</v>
      </c>
      <c r="J335" s="49"/>
      <c r="K335" s="49"/>
      <c r="L335" s="43" t="s">
        <v>432</v>
      </c>
      <c r="M335" s="43" t="s">
        <v>142</v>
      </c>
      <c r="N335" s="405"/>
      <c r="O335" s="27" t="s">
        <v>744</v>
      </c>
      <c r="P335" s="318" t="s">
        <v>745</v>
      </c>
      <c r="Q335" s="322">
        <v>2026</v>
      </c>
      <c r="R335" s="20" t="s">
        <v>379</v>
      </c>
      <c r="S335" s="327">
        <f t="shared" si="45"/>
        <v>1500</v>
      </c>
      <c r="T335" s="49"/>
      <c r="U335" s="49"/>
      <c r="V335" s="327">
        <v>1500</v>
      </c>
      <c r="W335" s="49"/>
      <c r="X335" s="49"/>
      <c r="Y335" s="322" t="s">
        <v>432</v>
      </c>
      <c r="Z335" s="322" t="s">
        <v>142</v>
      </c>
    </row>
    <row r="336" spans="1:26" ht="110.25" hidden="1" customHeight="1">
      <c r="A336" s="405"/>
      <c r="B336" s="27" t="s">
        <v>746</v>
      </c>
      <c r="C336" s="29" t="s">
        <v>747</v>
      </c>
      <c r="D336" s="43">
        <v>2026</v>
      </c>
      <c r="E336" s="20" t="s">
        <v>379</v>
      </c>
      <c r="F336" s="146">
        <f t="shared" si="44"/>
        <v>475</v>
      </c>
      <c r="G336" s="49"/>
      <c r="H336" s="49"/>
      <c r="I336" s="146">
        <v>475</v>
      </c>
      <c r="J336" s="49"/>
      <c r="K336" s="49"/>
      <c r="L336" s="43" t="s">
        <v>748</v>
      </c>
      <c r="M336" s="43" t="s">
        <v>142</v>
      </c>
      <c r="N336" s="405"/>
      <c r="O336" s="27" t="s">
        <v>746</v>
      </c>
      <c r="P336" s="318" t="s">
        <v>747</v>
      </c>
      <c r="Q336" s="322">
        <v>2026</v>
      </c>
      <c r="R336" s="20" t="s">
        <v>379</v>
      </c>
      <c r="S336" s="327">
        <f t="shared" si="45"/>
        <v>475</v>
      </c>
      <c r="T336" s="49"/>
      <c r="U336" s="49"/>
      <c r="V336" s="327">
        <v>475</v>
      </c>
      <c r="W336" s="49"/>
      <c r="X336" s="49"/>
      <c r="Y336" s="322" t="s">
        <v>748</v>
      </c>
      <c r="Z336" s="322" t="s">
        <v>142</v>
      </c>
    </row>
    <row r="337" spans="1:26" ht="48" hidden="1" customHeight="1">
      <c r="A337" s="405"/>
      <c r="B337" s="46" t="s">
        <v>520</v>
      </c>
      <c r="C337" s="40" t="s">
        <v>429</v>
      </c>
      <c r="D337" s="51"/>
      <c r="E337" s="52"/>
      <c r="F337" s="146"/>
      <c r="G337" s="45"/>
      <c r="H337" s="45"/>
      <c r="I337" s="15"/>
      <c r="J337" s="53"/>
      <c r="K337" s="53"/>
      <c r="L337" s="51"/>
      <c r="M337" s="51"/>
      <c r="N337" s="405"/>
      <c r="O337" s="46" t="s">
        <v>520</v>
      </c>
      <c r="P337" s="40" t="s">
        <v>429</v>
      </c>
      <c r="Q337" s="51"/>
      <c r="R337" s="52"/>
      <c r="S337" s="327"/>
      <c r="T337" s="45"/>
      <c r="U337" s="45"/>
      <c r="V337" s="15"/>
      <c r="W337" s="53"/>
      <c r="X337" s="53"/>
      <c r="Y337" s="51"/>
      <c r="Z337" s="51"/>
    </row>
    <row r="338" spans="1:26" ht="50.25" hidden="1" customHeight="1">
      <c r="A338" s="405"/>
      <c r="B338" s="27" t="s">
        <v>521</v>
      </c>
      <c r="C338" s="99" t="s">
        <v>430</v>
      </c>
      <c r="D338" s="43">
        <v>2026</v>
      </c>
      <c r="E338" s="20" t="s">
        <v>379</v>
      </c>
      <c r="F338" s="146">
        <f>G338+H338+I338+J338+K338</f>
        <v>8000</v>
      </c>
      <c r="G338" s="49"/>
      <c r="H338" s="49"/>
      <c r="I338" s="146">
        <v>8000</v>
      </c>
      <c r="J338" s="49"/>
      <c r="K338" s="49"/>
      <c r="L338" s="43" t="s">
        <v>459</v>
      </c>
      <c r="M338" s="43" t="s">
        <v>431</v>
      </c>
      <c r="N338" s="405"/>
      <c r="O338" s="27" t="s">
        <v>521</v>
      </c>
      <c r="P338" s="99" t="s">
        <v>430</v>
      </c>
      <c r="Q338" s="322">
        <v>2026</v>
      </c>
      <c r="R338" s="20" t="s">
        <v>379</v>
      </c>
      <c r="S338" s="327">
        <f>T338+U338+V338+W338+X338</f>
        <v>8000</v>
      </c>
      <c r="T338" s="49"/>
      <c r="U338" s="49"/>
      <c r="V338" s="327">
        <v>8000</v>
      </c>
      <c r="W338" s="49"/>
      <c r="X338" s="49"/>
      <c r="Y338" s="322" t="s">
        <v>459</v>
      </c>
      <c r="Z338" s="322" t="s">
        <v>431</v>
      </c>
    </row>
    <row r="339" spans="1:26" ht="51" hidden="1" customHeight="1">
      <c r="A339" s="405"/>
      <c r="B339" s="27" t="s">
        <v>522</v>
      </c>
      <c r="C339" s="29" t="s">
        <v>460</v>
      </c>
      <c r="D339" s="43">
        <v>2026</v>
      </c>
      <c r="E339" s="20" t="s">
        <v>379</v>
      </c>
      <c r="F339" s="146">
        <f>G339+H339+I339+J339+K339</f>
        <v>500</v>
      </c>
      <c r="G339" s="49"/>
      <c r="H339" s="49"/>
      <c r="I339" s="146">
        <v>500</v>
      </c>
      <c r="J339" s="49"/>
      <c r="K339" s="49"/>
      <c r="L339" s="43" t="s">
        <v>432</v>
      </c>
      <c r="M339" s="43" t="s">
        <v>31</v>
      </c>
      <c r="N339" s="405"/>
      <c r="O339" s="27" t="s">
        <v>522</v>
      </c>
      <c r="P339" s="318" t="s">
        <v>460</v>
      </c>
      <c r="Q339" s="322">
        <v>2026</v>
      </c>
      <c r="R339" s="20" t="s">
        <v>379</v>
      </c>
      <c r="S339" s="327">
        <f>T339+U339+V339+W339+X339</f>
        <v>500</v>
      </c>
      <c r="T339" s="49"/>
      <c r="U339" s="49"/>
      <c r="V339" s="327">
        <v>500</v>
      </c>
      <c r="W339" s="49"/>
      <c r="X339" s="49"/>
      <c r="Y339" s="322" t="s">
        <v>432</v>
      </c>
      <c r="Z339" s="322" t="s">
        <v>31</v>
      </c>
    </row>
    <row r="340" spans="1:26" ht="50.25" hidden="1" customHeight="1">
      <c r="A340" s="405"/>
      <c r="B340" s="27" t="s">
        <v>523</v>
      </c>
      <c r="C340" s="29" t="s">
        <v>433</v>
      </c>
      <c r="D340" s="43">
        <v>2026</v>
      </c>
      <c r="E340" s="20" t="s">
        <v>379</v>
      </c>
      <c r="F340" s="146">
        <f>G340+H340+I340+J340+K340</f>
        <v>500</v>
      </c>
      <c r="G340" s="49"/>
      <c r="H340" s="49"/>
      <c r="I340" s="146">
        <v>500</v>
      </c>
      <c r="J340" s="49"/>
      <c r="K340" s="49"/>
      <c r="L340" s="43" t="s">
        <v>434</v>
      </c>
      <c r="M340" s="43" t="s">
        <v>435</v>
      </c>
      <c r="N340" s="405"/>
      <c r="O340" s="27" t="s">
        <v>523</v>
      </c>
      <c r="P340" s="318" t="s">
        <v>433</v>
      </c>
      <c r="Q340" s="322">
        <v>2026</v>
      </c>
      <c r="R340" s="20" t="s">
        <v>379</v>
      </c>
      <c r="S340" s="327">
        <f>T340+U340+V340+W340+X340</f>
        <v>500</v>
      </c>
      <c r="T340" s="49"/>
      <c r="U340" s="49"/>
      <c r="V340" s="327">
        <v>500</v>
      </c>
      <c r="W340" s="49"/>
      <c r="X340" s="49"/>
      <c r="Y340" s="322" t="s">
        <v>434</v>
      </c>
      <c r="Z340" s="322" t="s">
        <v>435</v>
      </c>
    </row>
    <row r="341" spans="1:26" ht="48" hidden="1" customHeight="1">
      <c r="A341" s="405"/>
      <c r="B341" s="27" t="s">
        <v>524</v>
      </c>
      <c r="C341" s="99" t="s">
        <v>436</v>
      </c>
      <c r="D341" s="43">
        <v>2026</v>
      </c>
      <c r="E341" s="20" t="s">
        <v>379</v>
      </c>
      <c r="F341" s="146">
        <f>G341+H341+I341+J341+K341</f>
        <v>1300</v>
      </c>
      <c r="G341" s="49"/>
      <c r="H341" s="49"/>
      <c r="I341" s="146">
        <v>1300</v>
      </c>
      <c r="J341" s="49"/>
      <c r="K341" s="49"/>
      <c r="L341" s="43" t="s">
        <v>432</v>
      </c>
      <c r="M341" s="43" t="s">
        <v>405</v>
      </c>
      <c r="N341" s="405"/>
      <c r="O341" s="27" t="s">
        <v>524</v>
      </c>
      <c r="P341" s="99" t="s">
        <v>436</v>
      </c>
      <c r="Q341" s="322">
        <v>2026</v>
      </c>
      <c r="R341" s="20" t="s">
        <v>379</v>
      </c>
      <c r="S341" s="327">
        <f>T341+U341+V341+W341+X341</f>
        <v>1300</v>
      </c>
      <c r="T341" s="49"/>
      <c r="U341" s="49"/>
      <c r="V341" s="327">
        <v>1300</v>
      </c>
      <c r="W341" s="49"/>
      <c r="X341" s="49"/>
      <c r="Y341" s="322" t="s">
        <v>432</v>
      </c>
      <c r="Z341" s="322" t="s">
        <v>405</v>
      </c>
    </row>
    <row r="342" spans="1:26" ht="96" hidden="1" customHeight="1">
      <c r="A342" s="405"/>
      <c r="B342" s="46" t="s">
        <v>525</v>
      </c>
      <c r="C342" s="40" t="s">
        <v>437</v>
      </c>
      <c r="D342" s="51"/>
      <c r="E342" s="52"/>
      <c r="F342" s="146"/>
      <c r="G342" s="53"/>
      <c r="H342" s="53"/>
      <c r="I342" s="56"/>
      <c r="J342" s="53"/>
      <c r="K342" s="53"/>
      <c r="L342" s="51"/>
      <c r="M342" s="51"/>
      <c r="N342" s="405"/>
      <c r="O342" s="46" t="s">
        <v>525</v>
      </c>
      <c r="P342" s="40" t="s">
        <v>437</v>
      </c>
      <c r="Q342" s="51"/>
      <c r="R342" s="52"/>
      <c r="S342" s="327"/>
      <c r="T342" s="53"/>
      <c r="U342" s="53"/>
      <c r="V342" s="56"/>
      <c r="W342" s="53"/>
      <c r="X342" s="53"/>
      <c r="Y342" s="51"/>
      <c r="Z342" s="51"/>
    </row>
    <row r="343" spans="1:26" ht="50.25" hidden="1" customHeight="1">
      <c r="A343" s="405"/>
      <c r="B343" s="27" t="s">
        <v>526</v>
      </c>
      <c r="C343" s="99" t="s">
        <v>438</v>
      </c>
      <c r="D343" s="43">
        <v>2026</v>
      </c>
      <c r="E343" s="20" t="s">
        <v>379</v>
      </c>
      <c r="F343" s="146">
        <f t="shared" ref="F343:F349" si="46">G343+H343+I343+J343+K343</f>
        <v>751</v>
      </c>
      <c r="G343" s="45"/>
      <c r="H343" s="45"/>
      <c r="I343" s="146">
        <f>451+300</f>
        <v>751</v>
      </c>
      <c r="J343" s="49"/>
      <c r="K343" s="49"/>
      <c r="L343" s="43" t="s">
        <v>432</v>
      </c>
      <c r="M343" s="43" t="s">
        <v>535</v>
      </c>
      <c r="N343" s="405"/>
      <c r="O343" s="27" t="s">
        <v>526</v>
      </c>
      <c r="P343" s="99" t="s">
        <v>438</v>
      </c>
      <c r="Q343" s="322">
        <v>2026</v>
      </c>
      <c r="R343" s="20" t="s">
        <v>379</v>
      </c>
      <c r="S343" s="327">
        <f t="shared" ref="S343:S349" si="47">T343+U343+V343+W343+X343</f>
        <v>751</v>
      </c>
      <c r="T343" s="45"/>
      <c r="U343" s="45"/>
      <c r="V343" s="327">
        <f>451+300</f>
        <v>751</v>
      </c>
      <c r="W343" s="49"/>
      <c r="X343" s="49"/>
      <c r="Y343" s="322" t="s">
        <v>432</v>
      </c>
      <c r="Z343" s="322" t="s">
        <v>535</v>
      </c>
    </row>
    <row r="344" spans="1:26" ht="48" hidden="1" customHeight="1">
      <c r="A344" s="405"/>
      <c r="B344" s="27" t="s">
        <v>527</v>
      </c>
      <c r="C344" s="29" t="s">
        <v>439</v>
      </c>
      <c r="D344" s="43">
        <v>2026</v>
      </c>
      <c r="E344" s="20" t="s">
        <v>379</v>
      </c>
      <c r="F344" s="146">
        <f t="shared" si="46"/>
        <v>300</v>
      </c>
      <c r="G344" s="49"/>
      <c r="H344" s="49"/>
      <c r="I344" s="146">
        <v>300</v>
      </c>
      <c r="J344" s="49"/>
      <c r="K344" s="49"/>
      <c r="L344" s="43" t="s">
        <v>432</v>
      </c>
      <c r="M344" s="43" t="s">
        <v>28</v>
      </c>
      <c r="N344" s="405"/>
      <c r="O344" s="27" t="s">
        <v>527</v>
      </c>
      <c r="P344" s="318" t="s">
        <v>439</v>
      </c>
      <c r="Q344" s="322">
        <v>2026</v>
      </c>
      <c r="R344" s="20" t="s">
        <v>379</v>
      </c>
      <c r="S344" s="327">
        <f t="shared" si="47"/>
        <v>300</v>
      </c>
      <c r="T344" s="49"/>
      <c r="U344" s="49"/>
      <c r="V344" s="327">
        <v>300</v>
      </c>
      <c r="W344" s="49"/>
      <c r="X344" s="49"/>
      <c r="Y344" s="322" t="s">
        <v>432</v>
      </c>
      <c r="Z344" s="322" t="s">
        <v>28</v>
      </c>
    </row>
    <row r="345" spans="1:26" ht="97.5" hidden="1" customHeight="1">
      <c r="A345" s="405"/>
      <c r="B345" s="27" t="s">
        <v>528</v>
      </c>
      <c r="C345" s="29" t="s">
        <v>440</v>
      </c>
      <c r="D345" s="43">
        <v>2026</v>
      </c>
      <c r="E345" s="20" t="s">
        <v>379</v>
      </c>
      <c r="F345" s="146">
        <f t="shared" si="46"/>
        <v>600</v>
      </c>
      <c r="G345" s="49"/>
      <c r="H345" s="49"/>
      <c r="I345" s="146">
        <v>600</v>
      </c>
      <c r="J345" s="49"/>
      <c r="K345" s="49"/>
      <c r="L345" s="43" t="s">
        <v>534</v>
      </c>
      <c r="M345" s="43" t="s">
        <v>769</v>
      </c>
      <c r="N345" s="405"/>
      <c r="O345" s="27" t="s">
        <v>528</v>
      </c>
      <c r="P345" s="318" t="s">
        <v>440</v>
      </c>
      <c r="Q345" s="322">
        <v>2026</v>
      </c>
      <c r="R345" s="20" t="s">
        <v>379</v>
      </c>
      <c r="S345" s="327">
        <f t="shared" si="47"/>
        <v>600</v>
      </c>
      <c r="T345" s="49"/>
      <c r="U345" s="49"/>
      <c r="V345" s="327">
        <v>600</v>
      </c>
      <c r="W345" s="49"/>
      <c r="X345" s="49"/>
      <c r="Y345" s="322" t="s">
        <v>534</v>
      </c>
      <c r="Z345" s="322" t="s">
        <v>769</v>
      </c>
    </row>
    <row r="346" spans="1:26" ht="67.5" hidden="1" customHeight="1">
      <c r="A346" s="405"/>
      <c r="B346" s="27" t="s">
        <v>529</v>
      </c>
      <c r="C346" s="29" t="s">
        <v>441</v>
      </c>
      <c r="D346" s="43">
        <v>2026</v>
      </c>
      <c r="E346" s="20" t="s">
        <v>379</v>
      </c>
      <c r="F346" s="146">
        <f t="shared" si="46"/>
        <v>320</v>
      </c>
      <c r="G346" s="49"/>
      <c r="H346" s="49"/>
      <c r="I346" s="146">
        <v>320</v>
      </c>
      <c r="J346" s="49"/>
      <c r="K346" s="49"/>
      <c r="L346" s="43" t="s">
        <v>432</v>
      </c>
      <c r="M346" s="43" t="s">
        <v>535</v>
      </c>
      <c r="N346" s="405"/>
      <c r="O346" s="27" t="s">
        <v>529</v>
      </c>
      <c r="P346" s="318" t="s">
        <v>441</v>
      </c>
      <c r="Q346" s="322">
        <v>2026</v>
      </c>
      <c r="R346" s="20" t="s">
        <v>379</v>
      </c>
      <c r="S346" s="327">
        <f t="shared" si="47"/>
        <v>320</v>
      </c>
      <c r="T346" s="49"/>
      <c r="U346" s="49"/>
      <c r="V346" s="327">
        <v>320</v>
      </c>
      <c r="W346" s="49"/>
      <c r="X346" s="49"/>
      <c r="Y346" s="322" t="s">
        <v>432</v>
      </c>
      <c r="Z346" s="322" t="s">
        <v>535</v>
      </c>
    </row>
    <row r="347" spans="1:26" ht="51" hidden="1" customHeight="1">
      <c r="A347" s="405"/>
      <c r="B347" s="27" t="s">
        <v>530</v>
      </c>
      <c r="C347" s="29" t="s">
        <v>533</v>
      </c>
      <c r="D347" s="43">
        <v>2026</v>
      </c>
      <c r="E347" s="20" t="s">
        <v>442</v>
      </c>
      <c r="F347" s="146">
        <f t="shared" si="46"/>
        <v>50</v>
      </c>
      <c r="G347" s="49"/>
      <c r="H347" s="49"/>
      <c r="I347" s="146">
        <v>50</v>
      </c>
      <c r="J347" s="49"/>
      <c r="K347" s="49"/>
      <c r="L347" s="43" t="s">
        <v>443</v>
      </c>
      <c r="M347" s="43" t="s">
        <v>536</v>
      </c>
      <c r="N347" s="405"/>
      <c r="O347" s="27" t="s">
        <v>530</v>
      </c>
      <c r="P347" s="318" t="s">
        <v>533</v>
      </c>
      <c r="Q347" s="322">
        <v>2026</v>
      </c>
      <c r="R347" s="20" t="s">
        <v>442</v>
      </c>
      <c r="S347" s="327">
        <f t="shared" si="47"/>
        <v>50</v>
      </c>
      <c r="T347" s="49"/>
      <c r="U347" s="49"/>
      <c r="V347" s="327">
        <v>50</v>
      </c>
      <c r="W347" s="49"/>
      <c r="X347" s="49"/>
      <c r="Y347" s="322" t="s">
        <v>443</v>
      </c>
      <c r="Z347" s="322" t="s">
        <v>536</v>
      </c>
    </row>
    <row r="348" spans="1:26" ht="51" hidden="1" customHeight="1">
      <c r="A348" s="405"/>
      <c r="B348" s="27" t="s">
        <v>531</v>
      </c>
      <c r="C348" s="29" t="s">
        <v>802</v>
      </c>
      <c r="D348" s="43">
        <v>2026</v>
      </c>
      <c r="E348" s="20" t="s">
        <v>379</v>
      </c>
      <c r="F348" s="146">
        <f t="shared" si="46"/>
        <v>600</v>
      </c>
      <c r="G348" s="49"/>
      <c r="H348" s="49"/>
      <c r="I348" s="146">
        <v>600</v>
      </c>
      <c r="J348" s="49"/>
      <c r="K348" s="49"/>
      <c r="L348" s="43" t="s">
        <v>432</v>
      </c>
      <c r="M348" s="43" t="s">
        <v>142</v>
      </c>
      <c r="N348" s="405"/>
      <c r="O348" s="27" t="s">
        <v>531</v>
      </c>
      <c r="P348" s="318" t="s">
        <v>802</v>
      </c>
      <c r="Q348" s="322">
        <v>2026</v>
      </c>
      <c r="R348" s="20" t="s">
        <v>379</v>
      </c>
      <c r="S348" s="327">
        <f t="shared" si="47"/>
        <v>600</v>
      </c>
      <c r="T348" s="49"/>
      <c r="U348" s="49"/>
      <c r="V348" s="327">
        <v>600</v>
      </c>
      <c r="W348" s="49"/>
      <c r="X348" s="49"/>
      <c r="Y348" s="322" t="s">
        <v>432</v>
      </c>
      <c r="Z348" s="322" t="s">
        <v>142</v>
      </c>
    </row>
    <row r="349" spans="1:26" ht="64.5" hidden="1" customHeight="1">
      <c r="A349" s="405"/>
      <c r="B349" s="410" t="s">
        <v>532</v>
      </c>
      <c r="C349" s="415" t="s">
        <v>1005</v>
      </c>
      <c r="D349" s="413">
        <v>2026</v>
      </c>
      <c r="E349" s="413" t="s">
        <v>379</v>
      </c>
      <c r="F349" s="416">
        <f t="shared" si="46"/>
        <v>600</v>
      </c>
      <c r="G349" s="412"/>
      <c r="H349" s="412"/>
      <c r="I349" s="411">
        <v>600</v>
      </c>
      <c r="J349" s="412"/>
      <c r="K349" s="412"/>
      <c r="L349" s="413" t="s">
        <v>534</v>
      </c>
      <c r="M349" s="414" t="s">
        <v>180</v>
      </c>
      <c r="N349" s="405"/>
      <c r="O349" s="410" t="s">
        <v>532</v>
      </c>
      <c r="P349" s="415" t="s">
        <v>1005</v>
      </c>
      <c r="Q349" s="413">
        <v>2026</v>
      </c>
      <c r="R349" s="413" t="s">
        <v>379</v>
      </c>
      <c r="S349" s="416">
        <f t="shared" si="47"/>
        <v>600</v>
      </c>
      <c r="T349" s="412"/>
      <c r="U349" s="412"/>
      <c r="V349" s="411">
        <v>600</v>
      </c>
      <c r="W349" s="412"/>
      <c r="X349" s="412"/>
      <c r="Y349" s="413" t="s">
        <v>534</v>
      </c>
      <c r="Z349" s="414" t="s">
        <v>180</v>
      </c>
    </row>
    <row r="350" spans="1:26" ht="111" hidden="1" customHeight="1">
      <c r="A350" s="405"/>
      <c r="B350" s="410"/>
      <c r="C350" s="415"/>
      <c r="D350" s="413"/>
      <c r="E350" s="413"/>
      <c r="F350" s="416"/>
      <c r="G350" s="412"/>
      <c r="H350" s="412"/>
      <c r="I350" s="411"/>
      <c r="J350" s="412"/>
      <c r="K350" s="412"/>
      <c r="L350" s="413"/>
      <c r="M350" s="414"/>
      <c r="N350" s="405"/>
      <c r="O350" s="410"/>
      <c r="P350" s="415"/>
      <c r="Q350" s="413"/>
      <c r="R350" s="413"/>
      <c r="S350" s="416"/>
      <c r="T350" s="412"/>
      <c r="U350" s="412"/>
      <c r="V350" s="411"/>
      <c r="W350" s="412"/>
      <c r="X350" s="412"/>
      <c r="Y350" s="413"/>
      <c r="Z350" s="414"/>
    </row>
    <row r="351" spans="1:26" ht="111" hidden="1" customHeight="1">
      <c r="A351" s="405"/>
      <c r="B351" s="229" t="s">
        <v>1006</v>
      </c>
      <c r="C351" s="232" t="s">
        <v>1007</v>
      </c>
      <c r="D351" s="43">
        <v>2026</v>
      </c>
      <c r="E351" s="20" t="s">
        <v>379</v>
      </c>
      <c r="F351" s="146">
        <f>G351+H351+I351+J351+K351</f>
        <v>500</v>
      </c>
      <c r="G351" s="228"/>
      <c r="H351" s="228"/>
      <c r="I351" s="227">
        <v>500</v>
      </c>
      <c r="J351" s="228"/>
      <c r="K351" s="228"/>
      <c r="L351" s="223" t="s">
        <v>1008</v>
      </c>
      <c r="M351" s="185" t="s">
        <v>133</v>
      </c>
      <c r="N351" s="405"/>
      <c r="O351" s="229" t="s">
        <v>1006</v>
      </c>
      <c r="P351" s="326" t="s">
        <v>1007</v>
      </c>
      <c r="Q351" s="322">
        <v>2026</v>
      </c>
      <c r="R351" s="20" t="s">
        <v>379</v>
      </c>
      <c r="S351" s="327">
        <f>T351+U351+V351+W351+X351</f>
        <v>500</v>
      </c>
      <c r="T351" s="323"/>
      <c r="U351" s="323"/>
      <c r="V351" s="227">
        <v>500</v>
      </c>
      <c r="W351" s="323"/>
      <c r="X351" s="323"/>
      <c r="Y351" s="324" t="s">
        <v>1008</v>
      </c>
      <c r="Z351" s="185" t="s">
        <v>133</v>
      </c>
    </row>
    <row r="352" spans="1:26" ht="111" hidden="1" customHeight="1">
      <c r="A352" s="405"/>
      <c r="B352" s="229" t="s">
        <v>1016</v>
      </c>
      <c r="C352" s="135" t="s">
        <v>1017</v>
      </c>
      <c r="D352" s="43">
        <v>2026</v>
      </c>
      <c r="E352" s="20" t="s">
        <v>379</v>
      </c>
      <c r="F352" s="146">
        <f>G352+H352+I352+J352+K352</f>
        <v>3500</v>
      </c>
      <c r="G352" s="228"/>
      <c r="H352" s="228"/>
      <c r="I352" s="227">
        <v>3500</v>
      </c>
      <c r="J352" s="228"/>
      <c r="K352" s="228"/>
      <c r="L352" s="223" t="s">
        <v>1018</v>
      </c>
      <c r="M352" s="185" t="s">
        <v>142</v>
      </c>
      <c r="N352" s="405"/>
      <c r="O352" s="229" t="s">
        <v>1016</v>
      </c>
      <c r="P352" s="135" t="s">
        <v>1017</v>
      </c>
      <c r="Q352" s="322">
        <v>2026</v>
      </c>
      <c r="R352" s="20" t="s">
        <v>379</v>
      </c>
      <c r="S352" s="327">
        <f>T352+U352+V352+W352+X352</f>
        <v>3500</v>
      </c>
      <c r="T352" s="323"/>
      <c r="U352" s="323"/>
      <c r="V352" s="227">
        <v>3500</v>
      </c>
      <c r="W352" s="323"/>
      <c r="X352" s="323"/>
      <c r="Y352" s="324" t="s">
        <v>1018</v>
      </c>
      <c r="Z352" s="185" t="s">
        <v>142</v>
      </c>
    </row>
    <row r="353" spans="1:26" ht="90" hidden="1" customHeight="1">
      <c r="A353" s="405"/>
      <c r="B353" s="27" t="s">
        <v>537</v>
      </c>
      <c r="C353" s="29" t="s">
        <v>1004</v>
      </c>
      <c r="D353" s="43">
        <v>2026</v>
      </c>
      <c r="E353" s="20" t="s">
        <v>379</v>
      </c>
      <c r="F353" s="146">
        <f>G353+H353+I353+J353+K353</f>
        <v>10000</v>
      </c>
      <c r="G353" s="45"/>
      <c r="H353" s="45"/>
      <c r="I353" s="146">
        <f>6000+4000</f>
        <v>10000</v>
      </c>
      <c r="J353" s="53"/>
      <c r="K353" s="53"/>
      <c r="L353" s="43" t="s">
        <v>801</v>
      </c>
      <c r="M353" s="43" t="s">
        <v>1003</v>
      </c>
      <c r="N353" s="405"/>
      <c r="O353" s="27" t="s">
        <v>537</v>
      </c>
      <c r="P353" s="318" t="s">
        <v>1004</v>
      </c>
      <c r="Q353" s="322">
        <v>2026</v>
      </c>
      <c r="R353" s="20" t="s">
        <v>379</v>
      </c>
      <c r="S353" s="327">
        <f>T353+U353+V353+W353+X353</f>
        <v>10000</v>
      </c>
      <c r="T353" s="45"/>
      <c r="U353" s="45"/>
      <c r="V353" s="327">
        <f>6000+4000</f>
        <v>10000</v>
      </c>
      <c r="W353" s="53"/>
      <c r="X353" s="53"/>
      <c r="Y353" s="322" t="s">
        <v>801</v>
      </c>
      <c r="Z353" s="322" t="s">
        <v>1003</v>
      </c>
    </row>
    <row r="354" spans="1:26" ht="49.5" hidden="1" customHeight="1">
      <c r="A354" s="405"/>
      <c r="B354" s="113" t="s">
        <v>538</v>
      </c>
      <c r="C354" s="114" t="s">
        <v>444</v>
      </c>
      <c r="D354" s="121"/>
      <c r="E354" s="122"/>
      <c r="F354" s="117"/>
      <c r="G354" s="123"/>
      <c r="H354" s="123"/>
      <c r="I354" s="80"/>
      <c r="J354" s="124"/>
      <c r="K354" s="124"/>
      <c r="L354" s="121"/>
      <c r="M354" s="121"/>
      <c r="N354" s="405"/>
      <c r="O354" s="113" t="s">
        <v>538</v>
      </c>
      <c r="P354" s="114" t="s">
        <v>444</v>
      </c>
      <c r="Q354" s="121"/>
      <c r="R354" s="122"/>
      <c r="S354" s="117"/>
      <c r="T354" s="123"/>
      <c r="U354" s="123"/>
      <c r="V354" s="80"/>
      <c r="W354" s="124"/>
      <c r="X354" s="124"/>
      <c r="Y354" s="121"/>
      <c r="Z354" s="121"/>
    </row>
    <row r="355" spans="1:26" ht="98.25" hidden="1" customHeight="1">
      <c r="A355" s="405"/>
      <c r="B355" s="27" t="s">
        <v>539</v>
      </c>
      <c r="C355" s="11" t="s">
        <v>445</v>
      </c>
      <c r="D355" s="43">
        <v>2026</v>
      </c>
      <c r="E355" s="20" t="s">
        <v>379</v>
      </c>
      <c r="F355" s="146">
        <f>G355+H355+I355+J355+K355</f>
        <v>2470</v>
      </c>
      <c r="G355" s="49"/>
      <c r="H355" s="49"/>
      <c r="I355" s="146">
        <v>2470</v>
      </c>
      <c r="J355" s="49"/>
      <c r="K355" s="49"/>
      <c r="L355" s="43" t="s">
        <v>446</v>
      </c>
      <c r="M355" s="43" t="s">
        <v>541</v>
      </c>
      <c r="N355" s="405"/>
      <c r="O355" s="27" t="s">
        <v>539</v>
      </c>
      <c r="P355" s="11" t="s">
        <v>445</v>
      </c>
      <c r="Q355" s="322">
        <v>2026</v>
      </c>
      <c r="R355" s="20" t="s">
        <v>379</v>
      </c>
      <c r="S355" s="327">
        <f>T355+U355+V355+W355+X355</f>
        <v>2470</v>
      </c>
      <c r="T355" s="49"/>
      <c r="U355" s="49"/>
      <c r="V355" s="327">
        <v>2470</v>
      </c>
      <c r="W355" s="49"/>
      <c r="X355" s="49"/>
      <c r="Y355" s="322" t="s">
        <v>446</v>
      </c>
      <c r="Z355" s="322" t="s">
        <v>541</v>
      </c>
    </row>
    <row r="356" spans="1:26" ht="29.25" hidden="1" customHeight="1">
      <c r="A356" s="405"/>
      <c r="B356" s="46" t="s">
        <v>540</v>
      </c>
      <c r="C356" s="40" t="s">
        <v>447</v>
      </c>
      <c r="D356" s="51"/>
      <c r="E356" s="52"/>
      <c r="F356" s="146"/>
      <c r="G356" s="45"/>
      <c r="H356" s="45"/>
      <c r="I356" s="146"/>
      <c r="J356" s="53"/>
      <c r="K356" s="53"/>
      <c r="L356" s="51"/>
      <c r="M356" s="51"/>
      <c r="N356" s="405"/>
      <c r="O356" s="46" t="s">
        <v>540</v>
      </c>
      <c r="P356" s="40" t="s">
        <v>447</v>
      </c>
      <c r="Q356" s="51"/>
      <c r="R356" s="52"/>
      <c r="S356" s="327"/>
      <c r="T356" s="45"/>
      <c r="U356" s="45"/>
      <c r="V356" s="327"/>
      <c r="W356" s="53"/>
      <c r="X356" s="53"/>
      <c r="Y356" s="51"/>
      <c r="Z356" s="51"/>
    </row>
    <row r="357" spans="1:26" ht="54.75" hidden="1" customHeight="1">
      <c r="A357" s="405"/>
      <c r="B357" s="27" t="s">
        <v>544</v>
      </c>
      <c r="C357" s="29" t="s">
        <v>448</v>
      </c>
      <c r="D357" s="43">
        <v>2026</v>
      </c>
      <c r="E357" s="20" t="s">
        <v>379</v>
      </c>
      <c r="F357" s="146">
        <f>G357+H357+I357+J357+K357</f>
        <v>200</v>
      </c>
      <c r="G357" s="45"/>
      <c r="H357" s="45"/>
      <c r="I357" s="146">
        <v>200</v>
      </c>
      <c r="J357" s="49"/>
      <c r="K357" s="49"/>
      <c r="L357" s="43" t="s">
        <v>543</v>
      </c>
      <c r="M357" s="43" t="s">
        <v>542</v>
      </c>
      <c r="N357" s="405"/>
      <c r="O357" s="27" t="s">
        <v>544</v>
      </c>
      <c r="P357" s="318" t="s">
        <v>448</v>
      </c>
      <c r="Q357" s="322">
        <v>2026</v>
      </c>
      <c r="R357" s="20" t="s">
        <v>379</v>
      </c>
      <c r="S357" s="327">
        <f>T357+U357+V357+W357+X357</f>
        <v>200</v>
      </c>
      <c r="T357" s="45"/>
      <c r="U357" s="45"/>
      <c r="V357" s="327">
        <v>200</v>
      </c>
      <c r="W357" s="49"/>
      <c r="X357" s="49"/>
      <c r="Y357" s="322" t="s">
        <v>543</v>
      </c>
      <c r="Z357" s="322" t="s">
        <v>542</v>
      </c>
    </row>
    <row r="358" spans="1:26" ht="48.75" hidden="1" customHeight="1">
      <c r="A358" s="405"/>
      <c r="B358" s="27" t="s">
        <v>545</v>
      </c>
      <c r="C358" s="29" t="s">
        <v>449</v>
      </c>
      <c r="D358" s="43">
        <v>2026</v>
      </c>
      <c r="E358" s="20" t="s">
        <v>379</v>
      </c>
      <c r="F358" s="146">
        <f>G358+H358+I358+J358+K358</f>
        <v>200</v>
      </c>
      <c r="G358" s="45"/>
      <c r="H358" s="45"/>
      <c r="I358" s="146">
        <v>200</v>
      </c>
      <c r="J358" s="49"/>
      <c r="K358" s="49"/>
      <c r="L358" s="43" t="s">
        <v>450</v>
      </c>
      <c r="M358" s="43" t="s">
        <v>451</v>
      </c>
      <c r="N358" s="405"/>
      <c r="O358" s="27" t="s">
        <v>545</v>
      </c>
      <c r="P358" s="318" t="s">
        <v>449</v>
      </c>
      <c r="Q358" s="322">
        <v>2026</v>
      </c>
      <c r="R358" s="20" t="s">
        <v>379</v>
      </c>
      <c r="S358" s="327">
        <f>T358+U358+V358+W358+X358</f>
        <v>200</v>
      </c>
      <c r="T358" s="45"/>
      <c r="U358" s="45"/>
      <c r="V358" s="327">
        <v>200</v>
      </c>
      <c r="W358" s="49"/>
      <c r="X358" s="49"/>
      <c r="Y358" s="322" t="s">
        <v>450</v>
      </c>
      <c r="Z358" s="322" t="s">
        <v>451</v>
      </c>
    </row>
    <row r="359" spans="1:26" ht="46.5" hidden="1" customHeight="1">
      <c r="A359" s="405"/>
      <c r="B359" s="46" t="s">
        <v>546</v>
      </c>
      <c r="C359" s="40" t="s">
        <v>452</v>
      </c>
      <c r="D359" s="51"/>
      <c r="E359" s="52"/>
      <c r="F359" s="146"/>
      <c r="G359" s="53"/>
      <c r="H359" s="53"/>
      <c r="I359" s="56"/>
      <c r="J359" s="53"/>
      <c r="K359" s="53"/>
      <c r="L359" s="51"/>
      <c r="M359" s="51"/>
      <c r="N359" s="405"/>
      <c r="O359" s="46" t="s">
        <v>546</v>
      </c>
      <c r="P359" s="40" t="s">
        <v>452</v>
      </c>
      <c r="Q359" s="51"/>
      <c r="R359" s="52"/>
      <c r="S359" s="327"/>
      <c r="T359" s="53"/>
      <c r="U359" s="53"/>
      <c r="V359" s="56"/>
      <c r="W359" s="53"/>
      <c r="X359" s="53"/>
      <c r="Y359" s="51"/>
      <c r="Z359" s="51"/>
    </row>
    <row r="360" spans="1:26" ht="105.75" hidden="1" customHeight="1">
      <c r="A360" s="405"/>
      <c r="B360" s="27" t="s">
        <v>548</v>
      </c>
      <c r="C360" s="29" t="s">
        <v>453</v>
      </c>
      <c r="D360" s="43">
        <v>2026</v>
      </c>
      <c r="E360" s="20" t="s">
        <v>379</v>
      </c>
      <c r="F360" s="146">
        <f t="shared" ref="F360:F373" si="48">G360+H360+I360+J360+K360</f>
        <v>1500</v>
      </c>
      <c r="G360" s="49"/>
      <c r="H360" s="49"/>
      <c r="I360" s="146">
        <v>1500</v>
      </c>
      <c r="J360" s="49"/>
      <c r="K360" s="49"/>
      <c r="L360" s="43"/>
      <c r="M360" s="43"/>
      <c r="N360" s="405"/>
      <c r="O360" s="27" t="s">
        <v>548</v>
      </c>
      <c r="P360" s="318" t="s">
        <v>453</v>
      </c>
      <c r="Q360" s="322">
        <v>2026</v>
      </c>
      <c r="R360" s="20" t="s">
        <v>379</v>
      </c>
      <c r="S360" s="327">
        <f t="shared" ref="S360:S373" si="49">T360+U360+V360+W360+X360</f>
        <v>1500</v>
      </c>
      <c r="T360" s="49"/>
      <c r="U360" s="49"/>
      <c r="V360" s="327">
        <v>1500</v>
      </c>
      <c r="W360" s="49"/>
      <c r="X360" s="49"/>
      <c r="Y360" s="322"/>
      <c r="Z360" s="322"/>
    </row>
    <row r="361" spans="1:26" ht="49.5" hidden="1" customHeight="1">
      <c r="A361" s="405"/>
      <c r="B361" s="27" t="s">
        <v>549</v>
      </c>
      <c r="C361" s="29" t="s">
        <v>454</v>
      </c>
      <c r="D361" s="43">
        <v>2026</v>
      </c>
      <c r="E361" s="20" t="s">
        <v>379</v>
      </c>
      <c r="F361" s="146">
        <f t="shared" si="48"/>
        <v>875</v>
      </c>
      <c r="G361" s="45"/>
      <c r="H361" s="45"/>
      <c r="I361" s="146">
        <v>875</v>
      </c>
      <c r="J361" s="49"/>
      <c r="K361" s="49"/>
      <c r="L361" s="43" t="s">
        <v>455</v>
      </c>
      <c r="M361" s="43" t="s">
        <v>142</v>
      </c>
      <c r="N361" s="405"/>
      <c r="O361" s="27" t="s">
        <v>549</v>
      </c>
      <c r="P361" s="318" t="s">
        <v>454</v>
      </c>
      <c r="Q361" s="322">
        <v>2026</v>
      </c>
      <c r="R361" s="20" t="s">
        <v>379</v>
      </c>
      <c r="S361" s="327">
        <f t="shared" si="49"/>
        <v>875</v>
      </c>
      <c r="T361" s="45"/>
      <c r="U361" s="45"/>
      <c r="V361" s="327">
        <v>875</v>
      </c>
      <c r="W361" s="49"/>
      <c r="X361" s="49"/>
      <c r="Y361" s="322" t="s">
        <v>455</v>
      </c>
      <c r="Z361" s="322" t="s">
        <v>142</v>
      </c>
    </row>
    <row r="362" spans="1:26" ht="63" hidden="1" customHeight="1">
      <c r="A362" s="405"/>
      <c r="B362" s="27" t="s">
        <v>749</v>
      </c>
      <c r="C362" s="29" t="s">
        <v>750</v>
      </c>
      <c r="D362" s="43">
        <v>2026</v>
      </c>
      <c r="E362" s="20" t="s">
        <v>379</v>
      </c>
      <c r="F362" s="146">
        <f t="shared" si="48"/>
        <v>2000</v>
      </c>
      <c r="G362" s="45"/>
      <c r="H362" s="45"/>
      <c r="I362" s="146">
        <v>2000</v>
      </c>
      <c r="J362" s="49"/>
      <c r="K362" s="49"/>
      <c r="L362" s="43" t="s">
        <v>455</v>
      </c>
      <c r="M362" s="43" t="s">
        <v>142</v>
      </c>
      <c r="N362" s="405"/>
      <c r="O362" s="27" t="s">
        <v>749</v>
      </c>
      <c r="P362" s="318" t="s">
        <v>750</v>
      </c>
      <c r="Q362" s="322">
        <v>2026</v>
      </c>
      <c r="R362" s="20" t="s">
        <v>379</v>
      </c>
      <c r="S362" s="327">
        <f t="shared" si="49"/>
        <v>2000</v>
      </c>
      <c r="T362" s="45"/>
      <c r="U362" s="45"/>
      <c r="V362" s="327">
        <v>2000</v>
      </c>
      <c r="W362" s="49"/>
      <c r="X362" s="49"/>
      <c r="Y362" s="322" t="s">
        <v>455</v>
      </c>
      <c r="Z362" s="322" t="s">
        <v>142</v>
      </c>
    </row>
    <row r="363" spans="1:26" ht="255" hidden="1" customHeight="1">
      <c r="A363" s="405"/>
      <c r="B363" s="27" t="s">
        <v>550</v>
      </c>
      <c r="C363" s="11" t="s">
        <v>456</v>
      </c>
      <c r="D363" s="43">
        <v>2026</v>
      </c>
      <c r="E363" s="98" t="s">
        <v>379</v>
      </c>
      <c r="F363" s="146">
        <f t="shared" si="48"/>
        <v>17450</v>
      </c>
      <c r="G363" s="49"/>
      <c r="H363" s="49"/>
      <c r="I363" s="146">
        <v>17450</v>
      </c>
      <c r="J363" s="49"/>
      <c r="K363" s="49"/>
      <c r="L363" s="43" t="s">
        <v>998</v>
      </c>
      <c r="M363" s="43" t="s">
        <v>999</v>
      </c>
      <c r="N363" s="405"/>
      <c r="O363" s="27" t="s">
        <v>550</v>
      </c>
      <c r="P363" s="11" t="s">
        <v>456</v>
      </c>
      <c r="Q363" s="322">
        <v>2026</v>
      </c>
      <c r="R363" s="98" t="s">
        <v>379</v>
      </c>
      <c r="S363" s="327">
        <f t="shared" si="49"/>
        <v>17450</v>
      </c>
      <c r="T363" s="49"/>
      <c r="U363" s="49"/>
      <c r="V363" s="327">
        <v>17450</v>
      </c>
      <c r="W363" s="49"/>
      <c r="X363" s="49"/>
      <c r="Y363" s="322" t="s">
        <v>998</v>
      </c>
      <c r="Z363" s="322" t="s">
        <v>999</v>
      </c>
    </row>
    <row r="364" spans="1:26" ht="50.25" hidden="1" customHeight="1">
      <c r="A364" s="405"/>
      <c r="B364" s="27" t="s">
        <v>551</v>
      </c>
      <c r="C364" s="11" t="s">
        <v>457</v>
      </c>
      <c r="D364" s="43">
        <v>2026</v>
      </c>
      <c r="E364" s="98" t="s">
        <v>379</v>
      </c>
      <c r="F364" s="146">
        <f t="shared" si="48"/>
        <v>60</v>
      </c>
      <c r="G364" s="49"/>
      <c r="H364" s="49"/>
      <c r="I364" s="146">
        <v>60</v>
      </c>
      <c r="J364" s="49"/>
      <c r="K364" s="49"/>
      <c r="L364" s="43" t="s">
        <v>555</v>
      </c>
      <c r="M364" s="43" t="s">
        <v>28</v>
      </c>
      <c r="N364" s="405"/>
      <c r="O364" s="27" t="s">
        <v>551</v>
      </c>
      <c r="P364" s="11" t="s">
        <v>457</v>
      </c>
      <c r="Q364" s="322">
        <v>2026</v>
      </c>
      <c r="R364" s="98" t="s">
        <v>379</v>
      </c>
      <c r="S364" s="327">
        <f t="shared" si="49"/>
        <v>60</v>
      </c>
      <c r="T364" s="49"/>
      <c r="U364" s="49"/>
      <c r="V364" s="327">
        <v>60</v>
      </c>
      <c r="W364" s="49"/>
      <c r="X364" s="49"/>
      <c r="Y364" s="322" t="s">
        <v>555</v>
      </c>
      <c r="Z364" s="322" t="s">
        <v>28</v>
      </c>
    </row>
    <row r="365" spans="1:26" ht="96.75" hidden="1" customHeight="1">
      <c r="A365" s="405"/>
      <c r="B365" s="27" t="s">
        <v>552</v>
      </c>
      <c r="C365" s="11" t="s">
        <v>564</v>
      </c>
      <c r="D365" s="43">
        <v>2026</v>
      </c>
      <c r="E365" s="98" t="s">
        <v>379</v>
      </c>
      <c r="F365" s="146">
        <f t="shared" si="48"/>
        <v>200</v>
      </c>
      <c r="G365" s="49"/>
      <c r="H365" s="49"/>
      <c r="I365" s="146">
        <v>200</v>
      </c>
      <c r="J365" s="49"/>
      <c r="K365" s="49"/>
      <c r="L365" s="43" t="s">
        <v>186</v>
      </c>
      <c r="M365" s="43" t="s">
        <v>144</v>
      </c>
      <c r="N365" s="405"/>
      <c r="O365" s="27" t="s">
        <v>552</v>
      </c>
      <c r="P365" s="11" t="s">
        <v>564</v>
      </c>
      <c r="Q365" s="322">
        <v>2026</v>
      </c>
      <c r="R365" s="98" t="s">
        <v>379</v>
      </c>
      <c r="S365" s="327">
        <f t="shared" si="49"/>
        <v>200</v>
      </c>
      <c r="T365" s="49"/>
      <c r="U365" s="49"/>
      <c r="V365" s="327">
        <v>200</v>
      </c>
      <c r="W365" s="49"/>
      <c r="X365" s="49"/>
      <c r="Y365" s="322" t="s">
        <v>186</v>
      </c>
      <c r="Z365" s="322" t="s">
        <v>144</v>
      </c>
    </row>
    <row r="366" spans="1:26" ht="114" hidden="1" customHeight="1">
      <c r="A366" s="405"/>
      <c r="B366" s="27" t="s">
        <v>553</v>
      </c>
      <c r="C366" s="11" t="s">
        <v>741</v>
      </c>
      <c r="D366" s="43">
        <v>2026</v>
      </c>
      <c r="E366" s="98" t="s">
        <v>379</v>
      </c>
      <c r="F366" s="146">
        <f t="shared" si="48"/>
        <v>4970</v>
      </c>
      <c r="G366" s="49"/>
      <c r="H366" s="49"/>
      <c r="I366" s="146">
        <v>4970</v>
      </c>
      <c r="J366" s="49"/>
      <c r="K366" s="49"/>
      <c r="L366" s="43" t="s">
        <v>458</v>
      </c>
      <c r="M366" s="43" t="s">
        <v>142</v>
      </c>
      <c r="N366" s="405"/>
      <c r="O366" s="27" t="s">
        <v>553</v>
      </c>
      <c r="P366" s="11" t="s">
        <v>741</v>
      </c>
      <c r="Q366" s="322">
        <v>2026</v>
      </c>
      <c r="R366" s="98" t="s">
        <v>379</v>
      </c>
      <c r="S366" s="327">
        <f t="shared" si="49"/>
        <v>4970</v>
      </c>
      <c r="T366" s="49"/>
      <c r="U366" s="49"/>
      <c r="V366" s="327">
        <v>4970</v>
      </c>
      <c r="W366" s="49"/>
      <c r="X366" s="49"/>
      <c r="Y366" s="322" t="s">
        <v>458</v>
      </c>
      <c r="Z366" s="322" t="s">
        <v>142</v>
      </c>
    </row>
    <row r="367" spans="1:26" ht="69" hidden="1" customHeight="1">
      <c r="A367" s="405"/>
      <c r="B367" s="27" t="s">
        <v>554</v>
      </c>
      <c r="C367" s="11" t="s">
        <v>752</v>
      </c>
      <c r="D367" s="43">
        <v>2026</v>
      </c>
      <c r="E367" s="98" t="s">
        <v>379</v>
      </c>
      <c r="F367" s="146">
        <f t="shared" si="48"/>
        <v>60</v>
      </c>
      <c r="G367" s="49"/>
      <c r="H367" s="49"/>
      <c r="I367" s="146">
        <v>60</v>
      </c>
      <c r="J367" s="49"/>
      <c r="K367" s="49"/>
      <c r="L367" s="43" t="s">
        <v>458</v>
      </c>
      <c r="M367" s="43" t="s">
        <v>142</v>
      </c>
      <c r="N367" s="405"/>
      <c r="O367" s="27" t="s">
        <v>554</v>
      </c>
      <c r="P367" s="11" t="s">
        <v>752</v>
      </c>
      <c r="Q367" s="322">
        <v>2026</v>
      </c>
      <c r="R367" s="98" t="s">
        <v>379</v>
      </c>
      <c r="S367" s="327">
        <f t="shared" si="49"/>
        <v>60</v>
      </c>
      <c r="T367" s="49"/>
      <c r="U367" s="49"/>
      <c r="V367" s="327">
        <v>60</v>
      </c>
      <c r="W367" s="49"/>
      <c r="X367" s="49"/>
      <c r="Y367" s="322" t="s">
        <v>458</v>
      </c>
      <c r="Z367" s="322" t="s">
        <v>142</v>
      </c>
    </row>
    <row r="368" spans="1:26" ht="55.5" hidden="1" customHeight="1">
      <c r="A368" s="405"/>
      <c r="B368" s="27" t="s">
        <v>751</v>
      </c>
      <c r="C368" s="109" t="s">
        <v>780</v>
      </c>
      <c r="D368" s="43">
        <v>2026</v>
      </c>
      <c r="E368" s="98" t="s">
        <v>379</v>
      </c>
      <c r="F368" s="146">
        <f t="shared" si="48"/>
        <v>1250</v>
      </c>
      <c r="G368" s="49"/>
      <c r="H368" s="49"/>
      <c r="I368" s="146">
        <v>1250</v>
      </c>
      <c r="J368" s="49"/>
      <c r="K368" s="49"/>
      <c r="L368" s="43" t="s">
        <v>765</v>
      </c>
      <c r="M368" s="43" t="s">
        <v>206</v>
      </c>
      <c r="N368" s="405"/>
      <c r="O368" s="27" t="s">
        <v>751</v>
      </c>
      <c r="P368" s="109" t="s">
        <v>780</v>
      </c>
      <c r="Q368" s="322">
        <v>2026</v>
      </c>
      <c r="R368" s="98" t="s">
        <v>379</v>
      </c>
      <c r="S368" s="327">
        <f t="shared" si="49"/>
        <v>1250</v>
      </c>
      <c r="T368" s="49"/>
      <c r="U368" s="49"/>
      <c r="V368" s="327">
        <v>1250</v>
      </c>
      <c r="W368" s="49"/>
      <c r="X368" s="49"/>
      <c r="Y368" s="322" t="s">
        <v>765</v>
      </c>
      <c r="Z368" s="322" t="s">
        <v>206</v>
      </c>
    </row>
    <row r="369" spans="1:26" ht="55.5" hidden="1" customHeight="1">
      <c r="A369" s="395"/>
      <c r="B369" s="27" t="s">
        <v>932</v>
      </c>
      <c r="C369" s="109" t="s">
        <v>933</v>
      </c>
      <c r="D369" s="43">
        <v>2026</v>
      </c>
      <c r="E369" s="98" t="s">
        <v>379</v>
      </c>
      <c r="F369" s="146">
        <f t="shared" si="48"/>
        <v>300</v>
      </c>
      <c r="G369" s="49"/>
      <c r="H369" s="49"/>
      <c r="I369" s="146">
        <v>300</v>
      </c>
      <c r="J369" s="49"/>
      <c r="K369" s="49"/>
      <c r="L369" s="43" t="s">
        <v>208</v>
      </c>
      <c r="M369" s="43" t="s">
        <v>934</v>
      </c>
      <c r="N369" s="395"/>
      <c r="O369" s="27" t="s">
        <v>932</v>
      </c>
      <c r="P369" s="109" t="s">
        <v>933</v>
      </c>
      <c r="Q369" s="322">
        <v>2026</v>
      </c>
      <c r="R369" s="98" t="s">
        <v>379</v>
      </c>
      <c r="S369" s="327">
        <f t="shared" si="49"/>
        <v>300</v>
      </c>
      <c r="T369" s="49"/>
      <c r="U369" s="49"/>
      <c r="V369" s="327">
        <v>300</v>
      </c>
      <c r="W369" s="49"/>
      <c r="X369" s="49"/>
      <c r="Y369" s="322" t="s">
        <v>208</v>
      </c>
      <c r="Z369" s="322" t="s">
        <v>934</v>
      </c>
    </row>
    <row r="370" spans="1:26" ht="69.75" hidden="1" customHeight="1">
      <c r="A370" s="394" t="s">
        <v>757</v>
      </c>
      <c r="B370" s="27" t="s">
        <v>18</v>
      </c>
      <c r="C370" s="11" t="s">
        <v>756</v>
      </c>
      <c r="D370" s="43">
        <v>2026</v>
      </c>
      <c r="E370" s="98" t="s">
        <v>379</v>
      </c>
      <c r="F370" s="146">
        <f t="shared" si="48"/>
        <v>150</v>
      </c>
      <c r="G370" s="49"/>
      <c r="H370" s="49"/>
      <c r="I370" s="146">
        <v>150</v>
      </c>
      <c r="J370" s="49"/>
      <c r="K370" s="49"/>
      <c r="L370" s="43" t="s">
        <v>458</v>
      </c>
      <c r="M370" s="43" t="s">
        <v>207</v>
      </c>
      <c r="N370" s="394" t="s">
        <v>757</v>
      </c>
      <c r="O370" s="27" t="s">
        <v>18</v>
      </c>
      <c r="P370" s="11" t="s">
        <v>756</v>
      </c>
      <c r="Q370" s="322">
        <v>2026</v>
      </c>
      <c r="R370" s="98" t="s">
        <v>379</v>
      </c>
      <c r="S370" s="327">
        <f t="shared" si="49"/>
        <v>150</v>
      </c>
      <c r="T370" s="49"/>
      <c r="U370" s="49"/>
      <c r="V370" s="327">
        <v>150</v>
      </c>
      <c r="W370" s="49"/>
      <c r="X370" s="49"/>
      <c r="Y370" s="322" t="s">
        <v>458</v>
      </c>
      <c r="Z370" s="322" t="s">
        <v>207</v>
      </c>
    </row>
    <row r="371" spans="1:26" ht="69.75" hidden="1" customHeight="1">
      <c r="A371" s="405"/>
      <c r="B371" s="27" t="s">
        <v>205</v>
      </c>
      <c r="C371" s="11" t="s">
        <v>938</v>
      </c>
      <c r="D371" s="43">
        <v>2026</v>
      </c>
      <c r="E371" s="98" t="s">
        <v>379</v>
      </c>
      <c r="F371" s="146">
        <f t="shared" si="48"/>
        <v>5400</v>
      </c>
      <c r="G371" s="49"/>
      <c r="H371" s="49"/>
      <c r="I371" s="146">
        <v>5400</v>
      </c>
      <c r="J371" s="49"/>
      <c r="K371" s="49"/>
      <c r="L371" s="43" t="s">
        <v>292</v>
      </c>
      <c r="M371" s="43" t="s">
        <v>142</v>
      </c>
      <c r="N371" s="405"/>
      <c r="O371" s="27" t="s">
        <v>205</v>
      </c>
      <c r="P371" s="11" t="s">
        <v>938</v>
      </c>
      <c r="Q371" s="322">
        <v>2026</v>
      </c>
      <c r="R371" s="98" t="s">
        <v>379</v>
      </c>
      <c r="S371" s="327">
        <f t="shared" si="49"/>
        <v>5400</v>
      </c>
      <c r="T371" s="49"/>
      <c r="U371" s="49"/>
      <c r="V371" s="327">
        <v>5400</v>
      </c>
      <c r="W371" s="49"/>
      <c r="X371" s="49"/>
      <c r="Y371" s="322" t="s">
        <v>292</v>
      </c>
      <c r="Z371" s="322" t="s">
        <v>142</v>
      </c>
    </row>
    <row r="372" spans="1:26" ht="69.75" hidden="1" customHeight="1">
      <c r="A372" s="395"/>
      <c r="B372" s="27" t="s">
        <v>556</v>
      </c>
      <c r="C372" s="201" t="s">
        <v>947</v>
      </c>
      <c r="D372" s="43">
        <v>2026</v>
      </c>
      <c r="E372" s="98" t="s">
        <v>379</v>
      </c>
      <c r="F372" s="146">
        <f t="shared" si="48"/>
        <v>600</v>
      </c>
      <c r="G372" s="49"/>
      <c r="H372" s="49"/>
      <c r="I372" s="146">
        <v>600</v>
      </c>
      <c r="J372" s="49"/>
      <c r="K372" s="49"/>
      <c r="L372" s="43" t="s">
        <v>292</v>
      </c>
      <c r="M372" s="43" t="s">
        <v>142</v>
      </c>
      <c r="N372" s="395"/>
      <c r="O372" s="27" t="s">
        <v>556</v>
      </c>
      <c r="P372" s="201" t="s">
        <v>947</v>
      </c>
      <c r="Q372" s="322">
        <v>2026</v>
      </c>
      <c r="R372" s="98" t="s">
        <v>379</v>
      </c>
      <c r="S372" s="327">
        <f t="shared" si="49"/>
        <v>600</v>
      </c>
      <c r="T372" s="49"/>
      <c r="U372" s="49"/>
      <c r="V372" s="327">
        <v>600</v>
      </c>
      <c r="W372" s="49"/>
      <c r="X372" s="49"/>
      <c r="Y372" s="322" t="s">
        <v>292</v>
      </c>
      <c r="Z372" s="322" t="s">
        <v>142</v>
      </c>
    </row>
    <row r="373" spans="1:26" ht="15" hidden="1" customHeight="1">
      <c r="A373" s="44"/>
      <c r="B373" s="44"/>
      <c r="C373" s="44" t="s">
        <v>40</v>
      </c>
      <c r="D373" s="44"/>
      <c r="E373" s="44"/>
      <c r="F373" s="15">
        <f t="shared" si="48"/>
        <v>256931.89600000001</v>
      </c>
      <c r="G373" s="15">
        <f>SUM(G284:G372)</f>
        <v>0</v>
      </c>
      <c r="H373" s="15">
        <f t="shared" ref="H373:K373" si="50">SUM(H284:H372)</f>
        <v>0</v>
      </c>
      <c r="I373" s="15">
        <f t="shared" si="50"/>
        <v>256364.89600000001</v>
      </c>
      <c r="J373" s="15">
        <f t="shared" si="50"/>
        <v>0</v>
      </c>
      <c r="K373" s="15">
        <f t="shared" si="50"/>
        <v>567</v>
      </c>
      <c r="L373" s="44"/>
      <c r="M373" s="44"/>
      <c r="N373" s="328"/>
      <c r="O373" s="328"/>
      <c r="P373" s="328" t="s">
        <v>40</v>
      </c>
      <c r="Q373" s="328"/>
      <c r="R373" s="328"/>
      <c r="S373" s="15">
        <f t="shared" si="49"/>
        <v>256931.89600000001</v>
      </c>
      <c r="T373" s="15">
        <f>SUM(T284:T372)</f>
        <v>0</v>
      </c>
      <c r="U373" s="15">
        <f t="shared" ref="U373:X373" si="51">SUM(U284:U372)</f>
        <v>0</v>
      </c>
      <c r="V373" s="15">
        <f t="shared" si="51"/>
        <v>256364.89600000001</v>
      </c>
      <c r="W373" s="15">
        <f t="shared" si="51"/>
        <v>0</v>
      </c>
      <c r="X373" s="15">
        <f t="shared" si="51"/>
        <v>567</v>
      </c>
      <c r="Y373" s="328"/>
      <c r="Z373" s="328"/>
    </row>
    <row r="374" spans="1:26" ht="15" hidden="1" customHeight="1">
      <c r="A374" s="399" t="s">
        <v>826</v>
      </c>
      <c r="B374" s="400"/>
      <c r="C374" s="400"/>
      <c r="D374" s="400"/>
      <c r="E374" s="400"/>
      <c r="F374" s="400"/>
      <c r="G374" s="400"/>
      <c r="H374" s="400"/>
      <c r="I374" s="400"/>
      <c r="J374" s="400"/>
      <c r="K374" s="400"/>
      <c r="L374" s="400"/>
      <c r="M374" s="401"/>
      <c r="N374" s="399" t="s">
        <v>826</v>
      </c>
      <c r="O374" s="400"/>
      <c r="P374" s="400"/>
      <c r="Q374" s="400"/>
      <c r="R374" s="400"/>
      <c r="S374" s="400"/>
      <c r="T374" s="400"/>
      <c r="U374" s="400"/>
      <c r="V374" s="400"/>
      <c r="W374" s="400"/>
      <c r="X374" s="400"/>
      <c r="Y374" s="400"/>
      <c r="Z374" s="401"/>
    </row>
    <row r="375" spans="1:26" ht="49.5" hidden="1" customHeight="1">
      <c r="A375" s="394" t="s">
        <v>209</v>
      </c>
      <c r="B375" s="43">
        <v>1</v>
      </c>
      <c r="C375" s="29" t="s">
        <v>210</v>
      </c>
      <c r="D375" s="43">
        <v>2026</v>
      </c>
      <c r="E375" s="43" t="s">
        <v>211</v>
      </c>
      <c r="F375" s="146">
        <f>G375+H375+I375+J375+K375</f>
        <v>77.89</v>
      </c>
      <c r="G375" s="146"/>
      <c r="H375" s="146"/>
      <c r="I375" s="146">
        <v>77.89</v>
      </c>
      <c r="J375" s="146"/>
      <c r="K375" s="146"/>
      <c r="L375" s="43" t="s">
        <v>212</v>
      </c>
      <c r="M375" s="43" t="s">
        <v>77</v>
      </c>
      <c r="N375" s="394" t="s">
        <v>209</v>
      </c>
      <c r="O375" s="322">
        <v>1</v>
      </c>
      <c r="P375" s="318" t="s">
        <v>210</v>
      </c>
      <c r="Q375" s="322">
        <v>2026</v>
      </c>
      <c r="R375" s="322" t="s">
        <v>211</v>
      </c>
      <c r="S375" s="327">
        <f>T375+U375+V375+W375+X375</f>
        <v>77.89</v>
      </c>
      <c r="T375" s="327"/>
      <c r="U375" s="327"/>
      <c r="V375" s="327">
        <v>77.89</v>
      </c>
      <c r="W375" s="327"/>
      <c r="X375" s="327"/>
      <c r="Y375" s="322" t="s">
        <v>212</v>
      </c>
      <c r="Z375" s="322" t="s">
        <v>77</v>
      </c>
    </row>
    <row r="376" spans="1:26" ht="48" hidden="1" customHeight="1">
      <c r="A376" s="405"/>
      <c r="B376" s="43">
        <v>2</v>
      </c>
      <c r="C376" s="29" t="s">
        <v>839</v>
      </c>
      <c r="D376" s="43">
        <v>2026</v>
      </c>
      <c r="E376" s="43" t="s">
        <v>211</v>
      </c>
      <c r="F376" s="146">
        <f>G376+H376+I376+J376+K376</f>
        <v>4.5</v>
      </c>
      <c r="G376" s="146"/>
      <c r="H376" s="146"/>
      <c r="I376" s="146">
        <v>4.5</v>
      </c>
      <c r="J376" s="146"/>
      <c r="K376" s="146"/>
      <c r="L376" s="43" t="s">
        <v>840</v>
      </c>
      <c r="M376" s="43" t="s">
        <v>31</v>
      </c>
      <c r="N376" s="405"/>
      <c r="O376" s="322">
        <v>2</v>
      </c>
      <c r="P376" s="318" t="s">
        <v>839</v>
      </c>
      <c r="Q376" s="322">
        <v>2026</v>
      </c>
      <c r="R376" s="322" t="s">
        <v>211</v>
      </c>
      <c r="S376" s="327">
        <f>T376+U376+V376+W376+X376</f>
        <v>4.5</v>
      </c>
      <c r="T376" s="327"/>
      <c r="U376" s="327"/>
      <c r="V376" s="327">
        <v>4.5</v>
      </c>
      <c r="W376" s="327"/>
      <c r="X376" s="327"/>
      <c r="Y376" s="322" t="s">
        <v>840</v>
      </c>
      <c r="Z376" s="322" t="s">
        <v>31</v>
      </c>
    </row>
    <row r="377" spans="1:26" ht="103.5" hidden="1" customHeight="1">
      <c r="A377" s="405"/>
      <c r="B377" s="43">
        <v>3</v>
      </c>
      <c r="C377" s="29" t="s">
        <v>843</v>
      </c>
      <c r="D377" s="43">
        <v>2026</v>
      </c>
      <c r="E377" s="43" t="s">
        <v>211</v>
      </c>
      <c r="F377" s="146">
        <f>G377+H377+I377+J377+K377</f>
        <v>48</v>
      </c>
      <c r="G377" s="146"/>
      <c r="H377" s="146"/>
      <c r="I377" s="146">
        <v>48</v>
      </c>
      <c r="J377" s="146"/>
      <c r="K377" s="146"/>
      <c r="L377" s="43" t="s">
        <v>841</v>
      </c>
      <c r="M377" s="43" t="s">
        <v>842</v>
      </c>
      <c r="N377" s="405"/>
      <c r="O377" s="322">
        <v>3</v>
      </c>
      <c r="P377" s="318" t="s">
        <v>843</v>
      </c>
      <c r="Q377" s="322">
        <v>2026</v>
      </c>
      <c r="R377" s="322" t="s">
        <v>211</v>
      </c>
      <c r="S377" s="327">
        <f>T377+U377+V377+W377+X377</f>
        <v>48</v>
      </c>
      <c r="T377" s="327"/>
      <c r="U377" s="327"/>
      <c r="V377" s="327">
        <v>48</v>
      </c>
      <c r="W377" s="327"/>
      <c r="X377" s="327"/>
      <c r="Y377" s="322" t="s">
        <v>841</v>
      </c>
      <c r="Z377" s="322" t="s">
        <v>842</v>
      </c>
    </row>
    <row r="378" spans="1:26" ht="74.25" hidden="1" customHeight="1">
      <c r="A378" s="405"/>
      <c r="B378" s="43">
        <v>4</v>
      </c>
      <c r="C378" s="29" t="s">
        <v>724</v>
      </c>
      <c r="D378" s="43">
        <v>2026</v>
      </c>
      <c r="E378" s="43" t="s">
        <v>211</v>
      </c>
      <c r="F378" s="146">
        <f>G378+H378+I378+J378+K378</f>
        <v>2.7</v>
      </c>
      <c r="G378" s="146"/>
      <c r="H378" s="146"/>
      <c r="I378" s="146">
        <v>2.7</v>
      </c>
      <c r="J378" s="146"/>
      <c r="K378" s="146"/>
      <c r="L378" s="43" t="s">
        <v>214</v>
      </c>
      <c r="M378" s="43" t="s">
        <v>77</v>
      </c>
      <c r="N378" s="405"/>
      <c r="O378" s="322">
        <v>4</v>
      </c>
      <c r="P378" s="318" t="s">
        <v>724</v>
      </c>
      <c r="Q378" s="322">
        <v>2026</v>
      </c>
      <c r="R378" s="322" t="s">
        <v>211</v>
      </c>
      <c r="S378" s="327">
        <f>T378+U378+V378+W378+X378</f>
        <v>2.7</v>
      </c>
      <c r="T378" s="327"/>
      <c r="U378" s="327"/>
      <c r="V378" s="327">
        <v>2.7</v>
      </c>
      <c r="W378" s="327"/>
      <c r="X378" s="327"/>
      <c r="Y378" s="322" t="s">
        <v>214</v>
      </c>
      <c r="Z378" s="322" t="s">
        <v>77</v>
      </c>
    </row>
    <row r="379" spans="1:26" ht="71.25" hidden="1" customHeight="1">
      <c r="A379" s="395"/>
      <c r="B379" s="43">
        <v>5</v>
      </c>
      <c r="C379" s="29" t="s">
        <v>213</v>
      </c>
      <c r="D379" s="43">
        <v>2026</v>
      </c>
      <c r="E379" s="43" t="s">
        <v>211</v>
      </c>
      <c r="F379" s="146">
        <f>G379+H379+I379+J379+K379</f>
        <v>31.5</v>
      </c>
      <c r="G379" s="146"/>
      <c r="H379" s="146"/>
      <c r="I379" s="146">
        <v>31.5</v>
      </c>
      <c r="J379" s="146"/>
      <c r="K379" s="146"/>
      <c r="L379" s="43" t="s">
        <v>214</v>
      </c>
      <c r="M379" s="43" t="s">
        <v>77</v>
      </c>
      <c r="N379" s="395"/>
      <c r="O379" s="322">
        <v>5</v>
      </c>
      <c r="P379" s="318" t="s">
        <v>213</v>
      </c>
      <c r="Q379" s="322">
        <v>2026</v>
      </c>
      <c r="R379" s="322" t="s">
        <v>211</v>
      </c>
      <c r="S379" s="327">
        <f>T379+U379+V379+W379+X379</f>
        <v>31.5</v>
      </c>
      <c r="T379" s="327"/>
      <c r="U379" s="327"/>
      <c r="V379" s="327">
        <v>31.5</v>
      </c>
      <c r="W379" s="327"/>
      <c r="X379" s="327"/>
      <c r="Y379" s="322" t="s">
        <v>214</v>
      </c>
      <c r="Z379" s="322" t="s">
        <v>77</v>
      </c>
    </row>
    <row r="380" spans="1:26" ht="208.5" hidden="1" customHeight="1">
      <c r="A380" s="392" t="s">
        <v>650</v>
      </c>
      <c r="B380" s="43">
        <v>1</v>
      </c>
      <c r="C380" s="29" t="s">
        <v>651</v>
      </c>
      <c r="D380" s="43">
        <v>2026</v>
      </c>
      <c r="E380" s="49" t="s">
        <v>890</v>
      </c>
      <c r="F380" s="49">
        <v>0</v>
      </c>
      <c r="G380" s="49"/>
      <c r="H380" s="49"/>
      <c r="I380" s="49">
        <v>0</v>
      </c>
      <c r="J380" s="49"/>
      <c r="K380" s="49"/>
      <c r="L380" s="43" t="s">
        <v>652</v>
      </c>
      <c r="M380" s="43" t="s">
        <v>206</v>
      </c>
      <c r="N380" s="392" t="s">
        <v>650</v>
      </c>
      <c r="O380" s="322">
        <v>1</v>
      </c>
      <c r="P380" s="318" t="s">
        <v>651</v>
      </c>
      <c r="Q380" s="322">
        <v>2026</v>
      </c>
      <c r="R380" s="49" t="s">
        <v>890</v>
      </c>
      <c r="S380" s="49">
        <v>0</v>
      </c>
      <c r="T380" s="49"/>
      <c r="U380" s="49"/>
      <c r="V380" s="49">
        <v>0</v>
      </c>
      <c r="W380" s="49"/>
      <c r="X380" s="49"/>
      <c r="Y380" s="322" t="s">
        <v>652</v>
      </c>
      <c r="Z380" s="322" t="s">
        <v>206</v>
      </c>
    </row>
    <row r="381" spans="1:26" ht="225.75" hidden="1" customHeight="1">
      <c r="A381" s="392"/>
      <c r="B381" s="43">
        <v>2</v>
      </c>
      <c r="C381" s="29" t="s">
        <v>653</v>
      </c>
      <c r="D381" s="43">
        <v>2026</v>
      </c>
      <c r="E381" s="49" t="s">
        <v>890</v>
      </c>
      <c r="F381" s="49">
        <v>0</v>
      </c>
      <c r="G381" s="49">
        <v>0</v>
      </c>
      <c r="H381" s="49">
        <v>0</v>
      </c>
      <c r="I381" s="49">
        <v>0</v>
      </c>
      <c r="J381" s="49">
        <v>0</v>
      </c>
      <c r="K381" s="49">
        <v>0</v>
      </c>
      <c r="L381" s="43" t="s">
        <v>654</v>
      </c>
      <c r="M381" s="43" t="s">
        <v>206</v>
      </c>
      <c r="N381" s="392"/>
      <c r="O381" s="322">
        <v>2</v>
      </c>
      <c r="P381" s="318" t="s">
        <v>653</v>
      </c>
      <c r="Q381" s="322">
        <v>2026</v>
      </c>
      <c r="R381" s="49" t="s">
        <v>890</v>
      </c>
      <c r="S381" s="49">
        <v>0</v>
      </c>
      <c r="T381" s="49">
        <v>0</v>
      </c>
      <c r="U381" s="49">
        <v>0</v>
      </c>
      <c r="V381" s="49">
        <v>0</v>
      </c>
      <c r="W381" s="49">
        <v>0</v>
      </c>
      <c r="X381" s="49">
        <v>0</v>
      </c>
      <c r="Y381" s="322" t="s">
        <v>654</v>
      </c>
      <c r="Z381" s="322" t="s">
        <v>206</v>
      </c>
    </row>
    <row r="382" spans="1:26" ht="93" hidden="1" customHeight="1">
      <c r="A382" s="392"/>
      <c r="B382" s="43">
        <v>3</v>
      </c>
      <c r="C382" s="29" t="s">
        <v>655</v>
      </c>
      <c r="D382" s="43">
        <v>2026</v>
      </c>
      <c r="E382" s="49" t="s">
        <v>771</v>
      </c>
      <c r="F382" s="146">
        <f t="shared" ref="F382:F389" si="52">G382+H382+I382+J382+K382</f>
        <v>120</v>
      </c>
      <c r="G382" s="49"/>
      <c r="H382" s="49"/>
      <c r="I382" s="146">
        <v>120</v>
      </c>
      <c r="J382" s="49"/>
      <c r="K382" s="49"/>
      <c r="L382" s="43" t="s">
        <v>186</v>
      </c>
      <c r="M382" s="43" t="s">
        <v>142</v>
      </c>
      <c r="N382" s="392"/>
      <c r="O382" s="322">
        <v>3</v>
      </c>
      <c r="P382" s="318" t="s">
        <v>655</v>
      </c>
      <c r="Q382" s="322">
        <v>2026</v>
      </c>
      <c r="R382" s="49" t="s">
        <v>771</v>
      </c>
      <c r="S382" s="327">
        <f t="shared" ref="S382:S389" si="53">T382+U382+V382+W382+X382</f>
        <v>120</v>
      </c>
      <c r="T382" s="49"/>
      <c r="U382" s="49"/>
      <c r="V382" s="327">
        <v>120</v>
      </c>
      <c r="W382" s="49"/>
      <c r="X382" s="49"/>
      <c r="Y382" s="322" t="s">
        <v>186</v>
      </c>
      <c r="Z382" s="322" t="s">
        <v>142</v>
      </c>
    </row>
    <row r="383" spans="1:26" ht="94.5" hidden="1" customHeight="1">
      <c r="A383" s="392" t="s">
        <v>656</v>
      </c>
      <c r="B383" s="31">
        <v>1</v>
      </c>
      <c r="C383" s="29" t="s">
        <v>657</v>
      </c>
      <c r="D383" s="43">
        <v>2026</v>
      </c>
      <c r="E383" s="49" t="s">
        <v>771</v>
      </c>
      <c r="F383" s="146">
        <f t="shared" si="52"/>
        <v>650</v>
      </c>
      <c r="G383" s="20"/>
      <c r="H383" s="20"/>
      <c r="I383" s="146">
        <v>650</v>
      </c>
      <c r="J383" s="20"/>
      <c r="K383" s="43"/>
      <c r="L383" s="43" t="s">
        <v>658</v>
      </c>
      <c r="M383" s="43" t="s">
        <v>142</v>
      </c>
      <c r="N383" s="392" t="s">
        <v>656</v>
      </c>
      <c r="O383" s="31">
        <v>1</v>
      </c>
      <c r="P383" s="318" t="s">
        <v>657</v>
      </c>
      <c r="Q383" s="322">
        <v>2026</v>
      </c>
      <c r="R383" s="49" t="s">
        <v>771</v>
      </c>
      <c r="S383" s="327">
        <f t="shared" si="53"/>
        <v>650</v>
      </c>
      <c r="T383" s="20"/>
      <c r="U383" s="20"/>
      <c r="V383" s="327">
        <v>650</v>
      </c>
      <c r="W383" s="20"/>
      <c r="X383" s="322"/>
      <c r="Y383" s="322" t="s">
        <v>658</v>
      </c>
      <c r="Z383" s="322" t="s">
        <v>142</v>
      </c>
    </row>
    <row r="384" spans="1:26" ht="117" hidden="1" customHeight="1">
      <c r="A384" s="392"/>
      <c r="B384" s="31">
        <v>2</v>
      </c>
      <c r="C384" s="29" t="s">
        <v>659</v>
      </c>
      <c r="D384" s="43">
        <v>2026</v>
      </c>
      <c r="E384" s="49" t="s">
        <v>792</v>
      </c>
      <c r="F384" s="146">
        <f t="shared" si="52"/>
        <v>0</v>
      </c>
      <c r="G384" s="20"/>
      <c r="H384" s="20"/>
      <c r="I384" s="146"/>
      <c r="J384" s="20"/>
      <c r="K384" s="43"/>
      <c r="L384" s="43" t="s">
        <v>660</v>
      </c>
      <c r="M384" s="43" t="s">
        <v>661</v>
      </c>
      <c r="N384" s="392"/>
      <c r="O384" s="31">
        <v>2</v>
      </c>
      <c r="P384" s="318" t="s">
        <v>659</v>
      </c>
      <c r="Q384" s="322">
        <v>2026</v>
      </c>
      <c r="R384" s="49" t="s">
        <v>792</v>
      </c>
      <c r="S384" s="327">
        <f t="shared" si="53"/>
        <v>0</v>
      </c>
      <c r="T384" s="20"/>
      <c r="U384" s="20"/>
      <c r="V384" s="327"/>
      <c r="W384" s="20"/>
      <c r="X384" s="322"/>
      <c r="Y384" s="322" t="s">
        <v>660</v>
      </c>
      <c r="Z384" s="322" t="s">
        <v>661</v>
      </c>
    </row>
    <row r="385" spans="1:26" ht="153" hidden="1" customHeight="1">
      <c r="A385" s="392"/>
      <c r="B385" s="31">
        <v>3</v>
      </c>
      <c r="C385" s="29" t="s">
        <v>975</v>
      </c>
      <c r="D385" s="43">
        <v>2026</v>
      </c>
      <c r="E385" s="49" t="s">
        <v>771</v>
      </c>
      <c r="F385" s="146">
        <f t="shared" si="52"/>
        <v>450</v>
      </c>
      <c r="G385" s="20"/>
      <c r="H385" s="20"/>
      <c r="I385" s="146">
        <v>450</v>
      </c>
      <c r="J385" s="20"/>
      <c r="K385" s="43"/>
      <c r="L385" s="43" t="s">
        <v>555</v>
      </c>
      <c r="M385" s="43" t="s">
        <v>142</v>
      </c>
      <c r="N385" s="392"/>
      <c r="O385" s="31">
        <v>3</v>
      </c>
      <c r="P385" s="318" t="s">
        <v>975</v>
      </c>
      <c r="Q385" s="322">
        <v>2026</v>
      </c>
      <c r="R385" s="49" t="s">
        <v>771</v>
      </c>
      <c r="S385" s="327">
        <f t="shared" si="53"/>
        <v>450</v>
      </c>
      <c r="T385" s="20"/>
      <c r="U385" s="20"/>
      <c r="V385" s="327">
        <v>450</v>
      </c>
      <c r="W385" s="20"/>
      <c r="X385" s="322"/>
      <c r="Y385" s="322" t="s">
        <v>555</v>
      </c>
      <c r="Z385" s="322" t="s">
        <v>142</v>
      </c>
    </row>
    <row r="386" spans="1:26" ht="300.75" hidden="1" customHeight="1">
      <c r="A386" s="144" t="s">
        <v>706</v>
      </c>
      <c r="B386" s="31">
        <v>1</v>
      </c>
      <c r="C386" s="29" t="s">
        <v>708</v>
      </c>
      <c r="D386" s="43">
        <v>2026</v>
      </c>
      <c r="E386" s="49" t="s">
        <v>891</v>
      </c>
      <c r="F386" s="146">
        <f t="shared" si="52"/>
        <v>100</v>
      </c>
      <c r="G386" s="20"/>
      <c r="H386" s="20"/>
      <c r="I386" s="146">
        <v>100</v>
      </c>
      <c r="J386" s="20"/>
      <c r="K386" s="43"/>
      <c r="L386" s="43" t="s">
        <v>709</v>
      </c>
      <c r="M386" s="43" t="s">
        <v>142</v>
      </c>
      <c r="N386" s="320" t="s">
        <v>706</v>
      </c>
      <c r="O386" s="31">
        <v>1</v>
      </c>
      <c r="P386" s="318" t="s">
        <v>708</v>
      </c>
      <c r="Q386" s="322">
        <v>2026</v>
      </c>
      <c r="R386" s="49" t="s">
        <v>891</v>
      </c>
      <c r="S386" s="327">
        <f t="shared" si="53"/>
        <v>100</v>
      </c>
      <c r="T386" s="20"/>
      <c r="U386" s="20"/>
      <c r="V386" s="327">
        <v>100</v>
      </c>
      <c r="W386" s="20"/>
      <c r="X386" s="322"/>
      <c r="Y386" s="322" t="s">
        <v>709</v>
      </c>
      <c r="Z386" s="322" t="s">
        <v>142</v>
      </c>
    </row>
    <row r="387" spans="1:26" ht="174" hidden="1" customHeight="1">
      <c r="A387" s="29" t="s">
        <v>753</v>
      </c>
      <c r="B387" s="43">
        <v>1</v>
      </c>
      <c r="C387" s="29" t="s">
        <v>698</v>
      </c>
      <c r="D387" s="43">
        <v>2026</v>
      </c>
      <c r="E387" s="49" t="s">
        <v>771</v>
      </c>
      <c r="F387" s="146">
        <f t="shared" si="52"/>
        <v>400</v>
      </c>
      <c r="G387" s="146"/>
      <c r="H387" s="146"/>
      <c r="I387" s="146">
        <v>400</v>
      </c>
      <c r="J387" s="146"/>
      <c r="K387" s="146"/>
      <c r="L387" s="393" t="s">
        <v>699</v>
      </c>
      <c r="M387" s="393"/>
      <c r="N387" s="318" t="s">
        <v>753</v>
      </c>
      <c r="O387" s="322">
        <v>1</v>
      </c>
      <c r="P387" s="318" t="s">
        <v>698</v>
      </c>
      <c r="Q387" s="322">
        <v>2026</v>
      </c>
      <c r="R387" s="49" t="s">
        <v>771</v>
      </c>
      <c r="S387" s="327">
        <f t="shared" si="53"/>
        <v>400</v>
      </c>
      <c r="T387" s="327"/>
      <c r="U387" s="327"/>
      <c r="V387" s="327">
        <v>400</v>
      </c>
      <c r="W387" s="327"/>
      <c r="X387" s="327"/>
      <c r="Y387" s="393" t="s">
        <v>699</v>
      </c>
      <c r="Z387" s="393"/>
    </row>
    <row r="388" spans="1:26" ht="102" hidden="1" customHeight="1">
      <c r="A388" s="29" t="s">
        <v>706</v>
      </c>
      <c r="B388" s="43">
        <v>1</v>
      </c>
      <c r="C388" s="29" t="s">
        <v>772</v>
      </c>
      <c r="D388" s="43">
        <v>2026</v>
      </c>
      <c r="E388" s="49" t="s">
        <v>771</v>
      </c>
      <c r="F388" s="146">
        <f t="shared" si="52"/>
        <v>1000</v>
      </c>
      <c r="G388" s="146"/>
      <c r="H388" s="146"/>
      <c r="I388" s="146">
        <v>1000</v>
      </c>
      <c r="J388" s="146"/>
      <c r="K388" s="146"/>
      <c r="L388" s="43"/>
      <c r="M388" s="43"/>
      <c r="N388" s="318" t="s">
        <v>706</v>
      </c>
      <c r="O388" s="322">
        <v>1</v>
      </c>
      <c r="P388" s="318" t="s">
        <v>772</v>
      </c>
      <c r="Q388" s="322">
        <v>2026</v>
      </c>
      <c r="R388" s="49" t="s">
        <v>771</v>
      </c>
      <c r="S388" s="327">
        <f t="shared" si="53"/>
        <v>1000</v>
      </c>
      <c r="T388" s="327"/>
      <c r="U388" s="327"/>
      <c r="V388" s="327">
        <v>1000</v>
      </c>
      <c r="W388" s="327"/>
      <c r="X388" s="327"/>
      <c r="Y388" s="322"/>
      <c r="Z388" s="322"/>
    </row>
    <row r="389" spans="1:26" ht="15" hidden="1" customHeight="1">
      <c r="A389" s="44"/>
      <c r="B389" s="44"/>
      <c r="C389" s="44" t="s">
        <v>204</v>
      </c>
      <c r="D389" s="44"/>
      <c r="E389" s="44"/>
      <c r="F389" s="15">
        <f t="shared" si="52"/>
        <v>2884.59</v>
      </c>
      <c r="G389" s="15">
        <f>SUM(G375:G388)</f>
        <v>0</v>
      </c>
      <c r="H389" s="15">
        <f t="shared" ref="H389:K389" si="54">SUM(H375:H388)</f>
        <v>0</v>
      </c>
      <c r="I389" s="15">
        <f t="shared" si="54"/>
        <v>2884.59</v>
      </c>
      <c r="J389" s="15">
        <f t="shared" si="54"/>
        <v>0</v>
      </c>
      <c r="K389" s="15">
        <f t="shared" si="54"/>
        <v>0</v>
      </c>
      <c r="L389" s="44"/>
      <c r="M389" s="44"/>
      <c r="N389" s="328"/>
      <c r="O389" s="328"/>
      <c r="P389" s="328" t="s">
        <v>204</v>
      </c>
      <c r="Q389" s="328"/>
      <c r="R389" s="328"/>
      <c r="S389" s="15">
        <f t="shared" si="53"/>
        <v>2884.59</v>
      </c>
      <c r="T389" s="15">
        <f>SUM(T375:T388)</f>
        <v>0</v>
      </c>
      <c r="U389" s="15">
        <f t="shared" ref="U389:X389" si="55">SUM(U375:U388)</f>
        <v>0</v>
      </c>
      <c r="V389" s="15">
        <f t="shared" si="55"/>
        <v>2884.59</v>
      </c>
      <c r="W389" s="15">
        <f t="shared" si="55"/>
        <v>0</v>
      </c>
      <c r="X389" s="15">
        <f t="shared" si="55"/>
        <v>0</v>
      </c>
      <c r="Y389" s="328"/>
      <c r="Z389" s="328"/>
    </row>
    <row r="390" spans="1:26" ht="15" hidden="1" customHeight="1">
      <c r="A390" s="399" t="s">
        <v>827</v>
      </c>
      <c r="B390" s="400"/>
      <c r="C390" s="400"/>
      <c r="D390" s="400"/>
      <c r="E390" s="400"/>
      <c r="F390" s="400"/>
      <c r="G390" s="400"/>
      <c r="H390" s="400"/>
      <c r="I390" s="400"/>
      <c r="J390" s="400"/>
      <c r="K390" s="400"/>
      <c r="L390" s="400"/>
      <c r="M390" s="401"/>
      <c r="N390" s="399" t="s">
        <v>827</v>
      </c>
      <c r="O390" s="400"/>
      <c r="P390" s="400"/>
      <c r="Q390" s="400"/>
      <c r="R390" s="400"/>
      <c r="S390" s="400"/>
      <c r="T390" s="400"/>
      <c r="U390" s="400"/>
      <c r="V390" s="400"/>
      <c r="W390" s="400"/>
      <c r="X390" s="400"/>
      <c r="Y390" s="400"/>
      <c r="Z390" s="401"/>
    </row>
    <row r="391" spans="1:26" ht="146.25" hidden="1" customHeight="1">
      <c r="A391" s="392" t="s">
        <v>343</v>
      </c>
      <c r="B391" s="43">
        <v>1</v>
      </c>
      <c r="C391" s="11" t="s">
        <v>844</v>
      </c>
      <c r="D391" s="43">
        <v>2026</v>
      </c>
      <c r="E391" s="43" t="s">
        <v>803</v>
      </c>
      <c r="F391" s="146">
        <f>G391+H391+I391+J391+K391</f>
        <v>5000</v>
      </c>
      <c r="G391" s="44"/>
      <c r="H391" s="44"/>
      <c r="I391" s="146"/>
      <c r="J391" s="44"/>
      <c r="K391" s="146">
        <v>5000</v>
      </c>
      <c r="L391" s="27" t="s">
        <v>804</v>
      </c>
      <c r="M391" s="43" t="s">
        <v>142</v>
      </c>
      <c r="N391" s="392" t="s">
        <v>343</v>
      </c>
      <c r="O391" s="322">
        <v>1</v>
      </c>
      <c r="P391" s="11" t="s">
        <v>844</v>
      </c>
      <c r="Q391" s="322">
        <v>2026</v>
      </c>
      <c r="R391" s="322" t="s">
        <v>803</v>
      </c>
      <c r="S391" s="327">
        <f>T391+U391+V391+W391+X391</f>
        <v>5000</v>
      </c>
      <c r="T391" s="328"/>
      <c r="U391" s="328"/>
      <c r="V391" s="327"/>
      <c r="W391" s="328"/>
      <c r="X391" s="327">
        <v>5000</v>
      </c>
      <c r="Y391" s="27" t="s">
        <v>804</v>
      </c>
      <c r="Z391" s="322" t="s">
        <v>142</v>
      </c>
    </row>
    <row r="392" spans="1:26" ht="148.5" hidden="1" customHeight="1">
      <c r="A392" s="392"/>
      <c r="B392" s="43">
        <v>2</v>
      </c>
      <c r="C392" s="11" t="s">
        <v>805</v>
      </c>
      <c r="D392" s="43">
        <v>2026</v>
      </c>
      <c r="E392" s="43" t="s">
        <v>803</v>
      </c>
      <c r="F392" s="146">
        <v>2000</v>
      </c>
      <c r="G392" s="44"/>
      <c r="H392" s="44"/>
      <c r="I392" s="146"/>
      <c r="J392" s="44"/>
      <c r="K392" s="146">
        <v>2000</v>
      </c>
      <c r="L392" s="43" t="s">
        <v>804</v>
      </c>
      <c r="M392" s="43" t="s">
        <v>142</v>
      </c>
      <c r="N392" s="392"/>
      <c r="O392" s="322">
        <v>2</v>
      </c>
      <c r="P392" s="11" t="s">
        <v>805</v>
      </c>
      <c r="Q392" s="322">
        <v>2026</v>
      </c>
      <c r="R392" s="322" t="s">
        <v>803</v>
      </c>
      <c r="S392" s="327">
        <v>2000</v>
      </c>
      <c r="T392" s="328"/>
      <c r="U392" s="328"/>
      <c r="V392" s="327"/>
      <c r="W392" s="328"/>
      <c r="X392" s="327">
        <v>2000</v>
      </c>
      <c r="Y392" s="322" t="s">
        <v>804</v>
      </c>
      <c r="Z392" s="322" t="s">
        <v>142</v>
      </c>
    </row>
    <row r="393" spans="1:26" ht="147.75" hidden="1" customHeight="1">
      <c r="A393" s="392"/>
      <c r="B393" s="43">
        <v>3</v>
      </c>
      <c r="C393" s="11" t="s">
        <v>806</v>
      </c>
      <c r="D393" s="43">
        <v>2026</v>
      </c>
      <c r="E393" s="43" t="s">
        <v>803</v>
      </c>
      <c r="F393" s="146">
        <v>600</v>
      </c>
      <c r="G393" s="44"/>
      <c r="H393" s="44"/>
      <c r="I393" s="146"/>
      <c r="J393" s="44"/>
      <c r="K393" s="146">
        <v>600</v>
      </c>
      <c r="L393" s="43" t="s">
        <v>807</v>
      </c>
      <c r="M393" s="43" t="s">
        <v>808</v>
      </c>
      <c r="N393" s="392"/>
      <c r="O393" s="322">
        <v>3</v>
      </c>
      <c r="P393" s="11" t="s">
        <v>806</v>
      </c>
      <c r="Q393" s="322">
        <v>2026</v>
      </c>
      <c r="R393" s="322" t="s">
        <v>803</v>
      </c>
      <c r="S393" s="327">
        <v>600</v>
      </c>
      <c r="T393" s="328"/>
      <c r="U393" s="328"/>
      <c r="V393" s="327"/>
      <c r="W393" s="328"/>
      <c r="X393" s="327">
        <v>600</v>
      </c>
      <c r="Y393" s="322" t="s">
        <v>807</v>
      </c>
      <c r="Z393" s="322" t="s">
        <v>808</v>
      </c>
    </row>
    <row r="394" spans="1:26" ht="19.5" hidden="1" customHeight="1">
      <c r="A394" s="44"/>
      <c r="B394" s="44"/>
      <c r="C394" s="44" t="s">
        <v>547</v>
      </c>
      <c r="D394" s="44"/>
      <c r="E394" s="44"/>
      <c r="F394" s="15">
        <f>G394+H394+I394+J394+K394</f>
        <v>7600</v>
      </c>
      <c r="G394" s="15">
        <f>SUM(G391:G393)</f>
        <v>0</v>
      </c>
      <c r="H394" s="15">
        <f t="shared" ref="H394:K394" si="56">SUM(H391:H393)</f>
        <v>0</v>
      </c>
      <c r="I394" s="15">
        <f t="shared" si="56"/>
        <v>0</v>
      </c>
      <c r="J394" s="15">
        <f t="shared" si="56"/>
        <v>0</v>
      </c>
      <c r="K394" s="15">
        <f t="shared" si="56"/>
        <v>7600</v>
      </c>
      <c r="L394" s="44"/>
      <c r="M394" s="44"/>
      <c r="N394" s="328"/>
      <c r="O394" s="328"/>
      <c r="P394" s="328" t="s">
        <v>547</v>
      </c>
      <c r="Q394" s="328"/>
      <c r="R394" s="328"/>
      <c r="S394" s="15">
        <f>T394+U394+V394+W394+X394</f>
        <v>7600</v>
      </c>
      <c r="T394" s="15">
        <f>SUM(T391:T393)</f>
        <v>0</v>
      </c>
      <c r="U394" s="15">
        <f t="shared" ref="U394:X394" si="57">SUM(U391:U393)</f>
        <v>0</v>
      </c>
      <c r="V394" s="15">
        <f t="shared" si="57"/>
        <v>0</v>
      </c>
      <c r="W394" s="15">
        <f t="shared" si="57"/>
        <v>0</v>
      </c>
      <c r="X394" s="15">
        <f t="shared" si="57"/>
        <v>7600</v>
      </c>
      <c r="Y394" s="328"/>
      <c r="Z394" s="328"/>
    </row>
    <row r="395" spans="1:26" ht="15" hidden="1" customHeight="1">
      <c r="A395" s="399" t="s">
        <v>697</v>
      </c>
      <c r="B395" s="400"/>
      <c r="C395" s="400"/>
      <c r="D395" s="400"/>
      <c r="E395" s="400"/>
      <c r="F395" s="400"/>
      <c r="G395" s="400"/>
      <c r="H395" s="400"/>
      <c r="I395" s="400"/>
      <c r="J395" s="400"/>
      <c r="K395" s="400"/>
      <c r="L395" s="400"/>
      <c r="M395" s="401"/>
      <c r="N395" s="399" t="s">
        <v>697</v>
      </c>
      <c r="O395" s="400"/>
      <c r="P395" s="400"/>
      <c r="Q395" s="400"/>
      <c r="R395" s="400"/>
      <c r="S395" s="400"/>
      <c r="T395" s="400"/>
      <c r="U395" s="400"/>
      <c r="V395" s="400"/>
      <c r="W395" s="400"/>
      <c r="X395" s="400"/>
      <c r="Y395" s="400"/>
      <c r="Z395" s="401"/>
    </row>
    <row r="396" spans="1:26" ht="15" hidden="1" customHeight="1">
      <c r="A396" s="399" t="s">
        <v>828</v>
      </c>
      <c r="B396" s="400"/>
      <c r="C396" s="400"/>
      <c r="D396" s="400"/>
      <c r="E396" s="400"/>
      <c r="F396" s="400"/>
      <c r="G396" s="400"/>
      <c r="H396" s="400"/>
      <c r="I396" s="400"/>
      <c r="J396" s="400"/>
      <c r="K396" s="400"/>
      <c r="L396" s="400"/>
      <c r="M396" s="401"/>
      <c r="N396" s="399" t="s">
        <v>828</v>
      </c>
      <c r="O396" s="400"/>
      <c r="P396" s="400"/>
      <c r="Q396" s="400"/>
      <c r="R396" s="400"/>
      <c r="S396" s="400"/>
      <c r="T396" s="400"/>
      <c r="U396" s="400"/>
      <c r="V396" s="400"/>
      <c r="W396" s="400"/>
      <c r="X396" s="400"/>
      <c r="Y396" s="400"/>
      <c r="Z396" s="401"/>
    </row>
    <row r="397" spans="1:26" ht="69.75" hidden="1" customHeight="1">
      <c r="A397" s="418" t="s">
        <v>894</v>
      </c>
      <c r="B397" s="419"/>
      <c r="C397" s="419"/>
      <c r="D397" s="419"/>
      <c r="E397" s="419"/>
      <c r="F397" s="419"/>
      <c r="G397" s="419"/>
      <c r="H397" s="419"/>
      <c r="I397" s="419"/>
      <c r="J397" s="419"/>
      <c r="K397" s="419"/>
      <c r="L397" s="419"/>
      <c r="M397" s="420"/>
      <c r="N397" s="418" t="s">
        <v>894</v>
      </c>
      <c r="O397" s="419"/>
      <c r="P397" s="419"/>
      <c r="Q397" s="419"/>
      <c r="R397" s="419"/>
      <c r="S397" s="419"/>
      <c r="T397" s="419"/>
      <c r="U397" s="419"/>
      <c r="V397" s="419"/>
      <c r="W397" s="419"/>
      <c r="X397" s="419"/>
      <c r="Y397" s="419"/>
      <c r="Z397" s="420"/>
    </row>
    <row r="398" spans="1:26" ht="32.25" hidden="1" customHeight="1">
      <c r="A398" s="392" t="s">
        <v>303</v>
      </c>
      <c r="B398" s="44"/>
      <c r="C398" s="40" t="s">
        <v>294</v>
      </c>
      <c r="D398" s="44"/>
      <c r="E398" s="44"/>
      <c r="F398" s="44"/>
      <c r="G398" s="44"/>
      <c r="H398" s="44"/>
      <c r="I398" s="44"/>
      <c r="J398" s="44"/>
      <c r="K398" s="44"/>
      <c r="L398" s="44"/>
      <c r="M398" s="44"/>
      <c r="N398" s="392" t="s">
        <v>303</v>
      </c>
      <c r="O398" s="328"/>
      <c r="P398" s="40" t="s">
        <v>294</v>
      </c>
      <c r="Q398" s="328"/>
      <c r="R398" s="328"/>
      <c r="S398" s="328"/>
      <c r="T398" s="328"/>
      <c r="U398" s="328"/>
      <c r="V398" s="328"/>
      <c r="W398" s="328"/>
      <c r="X398" s="328"/>
      <c r="Y398" s="328"/>
      <c r="Z398" s="328"/>
    </row>
    <row r="399" spans="1:26" ht="102.75" hidden="1" customHeight="1">
      <c r="A399" s="392"/>
      <c r="B399" s="204">
        <v>1</v>
      </c>
      <c r="C399" s="205" t="s">
        <v>719</v>
      </c>
      <c r="D399" s="204">
        <v>2026</v>
      </c>
      <c r="E399" s="204" t="s">
        <v>295</v>
      </c>
      <c r="F399" s="206">
        <f>G399+H399+I399+J399+K399</f>
        <v>0</v>
      </c>
      <c r="G399" s="206"/>
      <c r="H399" s="206"/>
      <c r="I399" s="206"/>
      <c r="J399" s="206"/>
      <c r="K399" s="207"/>
      <c r="L399" s="204" t="s">
        <v>798</v>
      </c>
      <c r="M399" s="204" t="s">
        <v>296</v>
      </c>
      <c r="N399" s="392"/>
      <c r="O399" s="204">
        <v>1</v>
      </c>
      <c r="P399" s="205" t="s">
        <v>719</v>
      </c>
      <c r="Q399" s="204">
        <v>2026</v>
      </c>
      <c r="R399" s="204" t="s">
        <v>295</v>
      </c>
      <c r="S399" s="206">
        <f>T399+U399+V399+W399+X399</f>
        <v>0</v>
      </c>
      <c r="T399" s="206"/>
      <c r="U399" s="206"/>
      <c r="V399" s="206"/>
      <c r="W399" s="206"/>
      <c r="X399" s="207"/>
      <c r="Y399" s="204" t="s">
        <v>798</v>
      </c>
      <c r="Z399" s="204" t="s">
        <v>296</v>
      </c>
    </row>
    <row r="400" spans="1:26" ht="30.75" hidden="1" customHeight="1">
      <c r="A400" s="392" t="s">
        <v>298</v>
      </c>
      <c r="B400" s="208"/>
      <c r="C400" s="210" t="s">
        <v>297</v>
      </c>
      <c r="D400" s="208"/>
      <c r="E400" s="208"/>
      <c r="F400" s="208"/>
      <c r="G400" s="208"/>
      <c r="H400" s="208"/>
      <c r="I400" s="208"/>
      <c r="J400" s="208"/>
      <c r="K400" s="208"/>
      <c r="L400" s="208"/>
      <c r="M400" s="208"/>
      <c r="N400" s="392" t="s">
        <v>298</v>
      </c>
      <c r="O400" s="208"/>
      <c r="P400" s="210" t="s">
        <v>297</v>
      </c>
      <c r="Q400" s="208"/>
      <c r="R400" s="208"/>
      <c r="S400" s="208"/>
      <c r="T400" s="208"/>
      <c r="U400" s="208"/>
      <c r="V400" s="208"/>
      <c r="W400" s="208"/>
      <c r="X400" s="208"/>
      <c r="Y400" s="208"/>
      <c r="Z400" s="208"/>
    </row>
    <row r="401" spans="1:26" ht="180.75" hidden="1" customHeight="1">
      <c r="A401" s="392"/>
      <c r="B401" s="22">
        <v>1</v>
      </c>
      <c r="C401" s="21" t="s">
        <v>299</v>
      </c>
      <c r="D401" s="22">
        <v>2026</v>
      </c>
      <c r="E401" s="22" t="s">
        <v>793</v>
      </c>
      <c r="F401" s="211">
        <f>G401+H401+I401+J401+K401</f>
        <v>90</v>
      </c>
      <c r="G401" s="211"/>
      <c r="H401" s="211"/>
      <c r="I401" s="211">
        <v>90</v>
      </c>
      <c r="J401" s="211"/>
      <c r="K401" s="72"/>
      <c r="L401" s="22" t="s">
        <v>302</v>
      </c>
      <c r="M401" s="22" t="s">
        <v>300</v>
      </c>
      <c r="N401" s="392"/>
      <c r="O401" s="22">
        <v>1</v>
      </c>
      <c r="P401" s="21" t="s">
        <v>299</v>
      </c>
      <c r="Q401" s="22">
        <v>2026</v>
      </c>
      <c r="R401" s="22" t="s">
        <v>793</v>
      </c>
      <c r="S401" s="211">
        <f>T401+U401+V401+W401+X401</f>
        <v>90</v>
      </c>
      <c r="T401" s="211"/>
      <c r="U401" s="211"/>
      <c r="V401" s="211">
        <v>90</v>
      </c>
      <c r="W401" s="211"/>
      <c r="X401" s="72"/>
      <c r="Y401" s="22" t="s">
        <v>302</v>
      </c>
      <c r="Z401" s="22" t="s">
        <v>300</v>
      </c>
    </row>
    <row r="402" spans="1:26" ht="148.5" hidden="1" customHeight="1">
      <c r="A402" s="392"/>
      <c r="B402" s="22">
        <v>2</v>
      </c>
      <c r="C402" s="21" t="s">
        <v>301</v>
      </c>
      <c r="D402" s="22">
        <v>2026</v>
      </c>
      <c r="E402" s="22" t="s">
        <v>791</v>
      </c>
      <c r="F402" s="211">
        <f>G402+H402+I402+J402+K402</f>
        <v>60</v>
      </c>
      <c r="G402" s="211"/>
      <c r="H402" s="211"/>
      <c r="I402" s="211">
        <v>60</v>
      </c>
      <c r="J402" s="212"/>
      <c r="K402" s="213"/>
      <c r="L402" s="22" t="s">
        <v>720</v>
      </c>
      <c r="M402" s="22" t="s">
        <v>721</v>
      </c>
      <c r="N402" s="392"/>
      <c r="O402" s="22">
        <v>2</v>
      </c>
      <c r="P402" s="21" t="s">
        <v>301</v>
      </c>
      <c r="Q402" s="22">
        <v>2026</v>
      </c>
      <c r="R402" s="22" t="s">
        <v>791</v>
      </c>
      <c r="S402" s="211">
        <f>T402+U402+V402+W402+X402</f>
        <v>60</v>
      </c>
      <c r="T402" s="211"/>
      <c r="U402" s="211"/>
      <c r="V402" s="211">
        <v>60</v>
      </c>
      <c r="W402" s="212"/>
      <c r="X402" s="213"/>
      <c r="Y402" s="22" t="s">
        <v>720</v>
      </c>
      <c r="Z402" s="22" t="s">
        <v>721</v>
      </c>
    </row>
    <row r="403" spans="1:26" ht="99" hidden="1" customHeight="1">
      <c r="A403" s="392" t="s">
        <v>305</v>
      </c>
      <c r="B403" s="208"/>
      <c r="C403" s="210" t="s">
        <v>304</v>
      </c>
      <c r="D403" s="208"/>
      <c r="E403" s="208"/>
      <c r="F403" s="208"/>
      <c r="G403" s="208"/>
      <c r="H403" s="208"/>
      <c r="I403" s="208"/>
      <c r="J403" s="208"/>
      <c r="K403" s="208"/>
      <c r="L403" s="208"/>
      <c r="M403" s="208"/>
      <c r="N403" s="392" t="s">
        <v>305</v>
      </c>
      <c r="O403" s="208"/>
      <c r="P403" s="210" t="s">
        <v>304</v>
      </c>
      <c r="Q403" s="208"/>
      <c r="R403" s="208"/>
      <c r="S403" s="208"/>
      <c r="T403" s="208"/>
      <c r="U403" s="208"/>
      <c r="V403" s="208"/>
      <c r="W403" s="208"/>
      <c r="X403" s="208"/>
      <c r="Y403" s="208"/>
      <c r="Z403" s="208"/>
    </row>
    <row r="404" spans="1:26" ht="146.25" hidden="1" customHeight="1">
      <c r="A404" s="392"/>
      <c r="B404" s="22">
        <v>1</v>
      </c>
      <c r="C404" s="21" t="s">
        <v>306</v>
      </c>
      <c r="D404" s="22">
        <v>2026</v>
      </c>
      <c r="E404" s="22" t="s">
        <v>791</v>
      </c>
      <c r="F404" s="215">
        <f t="shared" ref="F404:F409" si="58">G404+H404+I404+J404+K404</f>
        <v>2500</v>
      </c>
      <c r="G404" s="215"/>
      <c r="H404" s="215"/>
      <c r="I404" s="215">
        <v>2500</v>
      </c>
      <c r="J404" s="72"/>
      <c r="K404" s="72"/>
      <c r="L404" s="22" t="s">
        <v>314</v>
      </c>
      <c r="M404" s="22" t="s">
        <v>307</v>
      </c>
      <c r="N404" s="392"/>
      <c r="O404" s="22">
        <v>1</v>
      </c>
      <c r="P404" s="21" t="s">
        <v>306</v>
      </c>
      <c r="Q404" s="22">
        <v>2026</v>
      </c>
      <c r="R404" s="22" t="s">
        <v>791</v>
      </c>
      <c r="S404" s="215">
        <f t="shared" ref="S404:S409" si="59">T404+U404+V404+W404+X404</f>
        <v>2500</v>
      </c>
      <c r="T404" s="215"/>
      <c r="U404" s="215"/>
      <c r="V404" s="215">
        <v>2500</v>
      </c>
      <c r="W404" s="72"/>
      <c r="X404" s="72"/>
      <c r="Y404" s="22" t="s">
        <v>314</v>
      </c>
      <c r="Z404" s="22" t="s">
        <v>307</v>
      </c>
    </row>
    <row r="405" spans="1:26" ht="160.5" hidden="1" customHeight="1">
      <c r="A405" s="392"/>
      <c r="B405" s="22">
        <v>2</v>
      </c>
      <c r="C405" s="21" t="s">
        <v>725</v>
      </c>
      <c r="D405" s="22">
        <v>2026</v>
      </c>
      <c r="E405" s="22" t="s">
        <v>791</v>
      </c>
      <c r="F405" s="215">
        <f t="shared" si="58"/>
        <v>499</v>
      </c>
      <c r="G405" s="215"/>
      <c r="H405" s="215"/>
      <c r="I405" s="215">
        <v>499</v>
      </c>
      <c r="J405" s="72"/>
      <c r="K405" s="72"/>
      <c r="L405" s="22" t="s">
        <v>315</v>
      </c>
      <c r="M405" s="22" t="s">
        <v>948</v>
      </c>
      <c r="N405" s="392"/>
      <c r="O405" s="22">
        <v>2</v>
      </c>
      <c r="P405" s="21" t="s">
        <v>725</v>
      </c>
      <c r="Q405" s="22">
        <v>2026</v>
      </c>
      <c r="R405" s="22" t="s">
        <v>791</v>
      </c>
      <c r="S405" s="215">
        <f t="shared" si="59"/>
        <v>499</v>
      </c>
      <c r="T405" s="215"/>
      <c r="U405" s="215"/>
      <c r="V405" s="215">
        <v>499</v>
      </c>
      <c r="W405" s="72"/>
      <c r="X405" s="72"/>
      <c r="Y405" s="22" t="s">
        <v>315</v>
      </c>
      <c r="Z405" s="22" t="s">
        <v>948</v>
      </c>
    </row>
    <row r="406" spans="1:26" ht="196.5" hidden="1" customHeight="1">
      <c r="A406" s="392"/>
      <c r="B406" s="204">
        <v>3</v>
      </c>
      <c r="C406" s="205" t="s">
        <v>308</v>
      </c>
      <c r="D406" s="204">
        <v>2026</v>
      </c>
      <c r="E406" s="204" t="s">
        <v>794</v>
      </c>
      <c r="F406" s="206">
        <f t="shared" si="58"/>
        <v>0</v>
      </c>
      <c r="G406" s="206"/>
      <c r="H406" s="206"/>
      <c r="I406" s="206"/>
      <c r="J406" s="207"/>
      <c r="K406" s="207"/>
      <c r="L406" s="204" t="s">
        <v>316</v>
      </c>
      <c r="M406" s="204" t="s">
        <v>309</v>
      </c>
      <c r="N406" s="392"/>
      <c r="O406" s="204">
        <v>3</v>
      </c>
      <c r="P406" s="205" t="s">
        <v>308</v>
      </c>
      <c r="Q406" s="204">
        <v>2026</v>
      </c>
      <c r="R406" s="204" t="s">
        <v>794</v>
      </c>
      <c r="S406" s="206">
        <f t="shared" si="59"/>
        <v>0</v>
      </c>
      <c r="T406" s="206"/>
      <c r="U406" s="206"/>
      <c r="V406" s="206"/>
      <c r="W406" s="207"/>
      <c r="X406" s="207"/>
      <c r="Y406" s="204" t="s">
        <v>316</v>
      </c>
      <c r="Z406" s="204" t="s">
        <v>309</v>
      </c>
    </row>
    <row r="407" spans="1:26" ht="145.5" hidden="1" customHeight="1">
      <c r="A407" s="392"/>
      <c r="B407" s="204">
        <v>4</v>
      </c>
      <c r="C407" s="205" t="s">
        <v>310</v>
      </c>
      <c r="D407" s="204">
        <v>2026</v>
      </c>
      <c r="E407" s="204" t="s">
        <v>791</v>
      </c>
      <c r="F407" s="206">
        <f t="shared" si="58"/>
        <v>0</v>
      </c>
      <c r="G407" s="206"/>
      <c r="H407" s="206"/>
      <c r="I407" s="206"/>
      <c r="J407" s="207"/>
      <c r="K407" s="207"/>
      <c r="L407" s="207" t="s">
        <v>317</v>
      </c>
      <c r="M407" s="204" t="s">
        <v>311</v>
      </c>
      <c r="N407" s="392"/>
      <c r="O407" s="204">
        <v>4</v>
      </c>
      <c r="P407" s="205" t="s">
        <v>310</v>
      </c>
      <c r="Q407" s="204">
        <v>2026</v>
      </c>
      <c r="R407" s="204" t="s">
        <v>791</v>
      </c>
      <c r="S407" s="206">
        <f t="shared" si="59"/>
        <v>0</v>
      </c>
      <c r="T407" s="206"/>
      <c r="U407" s="206"/>
      <c r="V407" s="206"/>
      <c r="W407" s="207"/>
      <c r="X407" s="207"/>
      <c r="Y407" s="207" t="s">
        <v>317</v>
      </c>
      <c r="Z407" s="204" t="s">
        <v>311</v>
      </c>
    </row>
    <row r="408" spans="1:26" ht="144.75" hidden="1" customHeight="1">
      <c r="A408" s="392"/>
      <c r="B408" s="22">
        <v>3</v>
      </c>
      <c r="C408" s="21" t="s">
        <v>312</v>
      </c>
      <c r="D408" s="22">
        <v>2026</v>
      </c>
      <c r="E408" s="22" t="s">
        <v>791</v>
      </c>
      <c r="F408" s="215">
        <f t="shared" si="58"/>
        <v>500</v>
      </c>
      <c r="G408" s="215"/>
      <c r="H408" s="215"/>
      <c r="I408" s="215">
        <v>500</v>
      </c>
      <c r="J408" s="72"/>
      <c r="K408" s="72"/>
      <c r="L408" s="22" t="s">
        <v>318</v>
      </c>
      <c r="M408" s="22" t="s">
        <v>313</v>
      </c>
      <c r="N408" s="392"/>
      <c r="O408" s="22">
        <v>3</v>
      </c>
      <c r="P408" s="21" t="s">
        <v>312</v>
      </c>
      <c r="Q408" s="22">
        <v>2026</v>
      </c>
      <c r="R408" s="22" t="s">
        <v>791</v>
      </c>
      <c r="S408" s="215">
        <f t="shared" si="59"/>
        <v>500</v>
      </c>
      <c r="T408" s="215"/>
      <c r="U408" s="215"/>
      <c r="V408" s="215">
        <v>500</v>
      </c>
      <c r="W408" s="72"/>
      <c r="X408" s="72"/>
      <c r="Y408" s="22" t="s">
        <v>318</v>
      </c>
      <c r="Z408" s="22" t="s">
        <v>313</v>
      </c>
    </row>
    <row r="409" spans="1:26" ht="182.25" hidden="1" customHeight="1">
      <c r="A409" s="392"/>
      <c r="B409" s="22">
        <v>4</v>
      </c>
      <c r="C409" s="21" t="s">
        <v>722</v>
      </c>
      <c r="D409" s="22">
        <v>2026</v>
      </c>
      <c r="E409" s="22" t="s">
        <v>791</v>
      </c>
      <c r="F409" s="215">
        <f t="shared" si="58"/>
        <v>100</v>
      </c>
      <c r="G409" s="215"/>
      <c r="H409" s="215"/>
      <c r="I409" s="216">
        <v>100</v>
      </c>
      <c r="J409" s="72"/>
      <c r="K409" s="72"/>
      <c r="L409" s="22" t="s">
        <v>730</v>
      </c>
      <c r="M409" s="22" t="s">
        <v>309</v>
      </c>
      <c r="N409" s="392"/>
      <c r="O409" s="22">
        <v>4</v>
      </c>
      <c r="P409" s="21" t="s">
        <v>722</v>
      </c>
      <c r="Q409" s="22">
        <v>2026</v>
      </c>
      <c r="R409" s="22" t="s">
        <v>791</v>
      </c>
      <c r="S409" s="215">
        <f t="shared" si="59"/>
        <v>100</v>
      </c>
      <c r="T409" s="215"/>
      <c r="U409" s="215"/>
      <c r="V409" s="216">
        <v>100</v>
      </c>
      <c r="W409" s="72"/>
      <c r="X409" s="72"/>
      <c r="Y409" s="22" t="s">
        <v>730</v>
      </c>
      <c r="Z409" s="22" t="s">
        <v>309</v>
      </c>
    </row>
    <row r="410" spans="1:26" ht="69" hidden="1" customHeight="1">
      <c r="A410" s="392" t="s">
        <v>701</v>
      </c>
      <c r="B410" s="208"/>
      <c r="C410" s="210" t="s">
        <v>319</v>
      </c>
      <c r="D410" s="208"/>
      <c r="E410" s="208"/>
      <c r="F410" s="208"/>
      <c r="G410" s="208"/>
      <c r="H410" s="208"/>
      <c r="I410" s="208"/>
      <c r="J410" s="208"/>
      <c r="K410" s="208"/>
      <c r="L410" s="208"/>
      <c r="M410" s="208"/>
      <c r="N410" s="392" t="s">
        <v>701</v>
      </c>
      <c r="O410" s="208"/>
      <c r="P410" s="210" t="s">
        <v>319</v>
      </c>
      <c r="Q410" s="208"/>
      <c r="R410" s="208"/>
      <c r="S410" s="208"/>
      <c r="T410" s="208"/>
      <c r="U410" s="208"/>
      <c r="V410" s="208"/>
      <c r="W410" s="208"/>
      <c r="X410" s="208"/>
      <c r="Y410" s="208"/>
      <c r="Z410" s="208"/>
    </row>
    <row r="411" spans="1:26" ht="149.25" hidden="1" customHeight="1">
      <c r="A411" s="392"/>
      <c r="B411" s="22">
        <v>1</v>
      </c>
      <c r="C411" s="21" t="s">
        <v>320</v>
      </c>
      <c r="D411" s="22">
        <v>2026</v>
      </c>
      <c r="E411" s="22" t="s">
        <v>791</v>
      </c>
      <c r="F411" s="72">
        <f>G411+H411+I411+J411+K411</f>
        <v>300</v>
      </c>
      <c r="G411" s="72"/>
      <c r="H411" s="72"/>
      <c r="I411" s="72">
        <v>300</v>
      </c>
      <c r="J411" s="72"/>
      <c r="K411" s="72"/>
      <c r="L411" s="22" t="s">
        <v>324</v>
      </c>
      <c r="M411" s="22" t="s">
        <v>321</v>
      </c>
      <c r="N411" s="392"/>
      <c r="O411" s="22">
        <v>1</v>
      </c>
      <c r="P411" s="21" t="s">
        <v>320</v>
      </c>
      <c r="Q411" s="22">
        <v>2026</v>
      </c>
      <c r="R411" s="22" t="s">
        <v>791</v>
      </c>
      <c r="S411" s="72">
        <f>T411+U411+V411+W411+X411</f>
        <v>300</v>
      </c>
      <c r="T411" s="72"/>
      <c r="U411" s="72"/>
      <c r="V411" s="72">
        <v>300</v>
      </c>
      <c r="W411" s="72"/>
      <c r="X411" s="72"/>
      <c r="Y411" s="22" t="s">
        <v>324</v>
      </c>
      <c r="Z411" s="22" t="s">
        <v>321</v>
      </c>
    </row>
    <row r="412" spans="1:26" ht="177.75" hidden="1" customHeight="1">
      <c r="A412" s="392"/>
      <c r="B412" s="22">
        <v>2</v>
      </c>
      <c r="C412" s="21" t="s">
        <v>322</v>
      </c>
      <c r="D412" s="22">
        <v>2026</v>
      </c>
      <c r="E412" s="22" t="s">
        <v>791</v>
      </c>
      <c r="F412" s="215">
        <f>G412+H412+I412+J412+K412</f>
        <v>500</v>
      </c>
      <c r="G412" s="215"/>
      <c r="H412" s="215"/>
      <c r="I412" s="215">
        <v>500</v>
      </c>
      <c r="J412" s="72"/>
      <c r="K412" s="72"/>
      <c r="L412" s="22" t="s">
        <v>325</v>
      </c>
      <c r="M412" s="22" t="s">
        <v>328</v>
      </c>
      <c r="N412" s="392"/>
      <c r="O412" s="22">
        <v>2</v>
      </c>
      <c r="P412" s="21" t="s">
        <v>322</v>
      </c>
      <c r="Q412" s="22">
        <v>2026</v>
      </c>
      <c r="R412" s="22" t="s">
        <v>791</v>
      </c>
      <c r="S412" s="215">
        <f>T412+U412+V412+W412+X412</f>
        <v>500</v>
      </c>
      <c r="T412" s="215"/>
      <c r="U412" s="215"/>
      <c r="V412" s="215">
        <v>500</v>
      </c>
      <c r="W412" s="72"/>
      <c r="X412" s="72"/>
      <c r="Y412" s="22" t="s">
        <v>325</v>
      </c>
      <c r="Z412" s="22" t="s">
        <v>328</v>
      </c>
    </row>
    <row r="413" spans="1:26" ht="180.75" hidden="1" customHeight="1">
      <c r="A413" s="392"/>
      <c r="B413" s="22">
        <v>3</v>
      </c>
      <c r="C413" s="21" t="s">
        <v>775</v>
      </c>
      <c r="D413" s="22">
        <v>2026</v>
      </c>
      <c r="E413" s="22" t="s">
        <v>795</v>
      </c>
      <c r="F413" s="215">
        <f>G413+H413+I413+J413+K413</f>
        <v>100</v>
      </c>
      <c r="G413" s="72"/>
      <c r="H413" s="72"/>
      <c r="I413" s="226">
        <v>100</v>
      </c>
      <c r="J413" s="72"/>
      <c r="K413" s="72"/>
      <c r="L413" s="22" t="s">
        <v>326</v>
      </c>
      <c r="M413" s="22" t="s">
        <v>776</v>
      </c>
      <c r="N413" s="392"/>
      <c r="O413" s="22">
        <v>3</v>
      </c>
      <c r="P413" s="21" t="s">
        <v>775</v>
      </c>
      <c r="Q413" s="22">
        <v>2026</v>
      </c>
      <c r="R413" s="22" t="s">
        <v>795</v>
      </c>
      <c r="S413" s="215">
        <f>T413+U413+V413+W413+X413</f>
        <v>100</v>
      </c>
      <c r="T413" s="72"/>
      <c r="U413" s="72"/>
      <c r="V413" s="226">
        <v>100</v>
      </c>
      <c r="W413" s="72"/>
      <c r="X413" s="72"/>
      <c r="Y413" s="22" t="s">
        <v>326</v>
      </c>
      <c r="Z413" s="22" t="s">
        <v>776</v>
      </c>
    </row>
    <row r="414" spans="1:26" ht="182.25" hidden="1" customHeight="1">
      <c r="A414" s="392"/>
      <c r="B414" s="160">
        <v>4</v>
      </c>
      <c r="C414" s="21" t="s">
        <v>323</v>
      </c>
      <c r="D414" s="22">
        <v>2026</v>
      </c>
      <c r="E414" s="22" t="s">
        <v>795</v>
      </c>
      <c r="F414" s="215">
        <f>G414+H414+I414+J414+K414</f>
        <v>4950</v>
      </c>
      <c r="G414" s="215"/>
      <c r="H414" s="215"/>
      <c r="I414" s="226">
        <v>4950</v>
      </c>
      <c r="J414" s="72"/>
      <c r="K414" s="72"/>
      <c r="L414" s="22" t="s">
        <v>327</v>
      </c>
      <c r="M414" s="22" t="s">
        <v>949</v>
      </c>
      <c r="N414" s="392"/>
      <c r="O414" s="160">
        <v>4</v>
      </c>
      <c r="P414" s="21" t="s">
        <v>323</v>
      </c>
      <c r="Q414" s="22">
        <v>2026</v>
      </c>
      <c r="R414" s="22" t="s">
        <v>795</v>
      </c>
      <c r="S414" s="215">
        <f>T414+U414+V414+W414+X414</f>
        <v>4950</v>
      </c>
      <c r="T414" s="215"/>
      <c r="U414" s="215"/>
      <c r="V414" s="226">
        <v>4950</v>
      </c>
      <c r="W414" s="72"/>
      <c r="X414" s="72"/>
      <c r="Y414" s="22" t="s">
        <v>327</v>
      </c>
      <c r="Z414" s="22" t="s">
        <v>949</v>
      </c>
    </row>
    <row r="415" spans="1:26" ht="63" hidden="1" customHeight="1">
      <c r="A415" s="44"/>
      <c r="B415" s="208"/>
      <c r="C415" s="210" t="s">
        <v>329</v>
      </c>
      <c r="D415" s="208"/>
      <c r="E415" s="208"/>
      <c r="F415" s="208"/>
      <c r="G415" s="208"/>
      <c r="H415" s="208"/>
      <c r="I415" s="208"/>
      <c r="J415" s="208"/>
      <c r="K415" s="208"/>
      <c r="L415" s="208"/>
      <c r="M415" s="208"/>
      <c r="N415" s="328"/>
      <c r="O415" s="208"/>
      <c r="P415" s="210" t="s">
        <v>329</v>
      </c>
      <c r="Q415" s="208"/>
      <c r="R415" s="208"/>
      <c r="S415" s="208"/>
      <c r="T415" s="208"/>
      <c r="U415" s="208"/>
      <c r="V415" s="208"/>
      <c r="W415" s="208"/>
      <c r="X415" s="208"/>
      <c r="Y415" s="208"/>
      <c r="Z415" s="208"/>
    </row>
    <row r="416" spans="1:26" ht="148.5" hidden="1" customHeight="1">
      <c r="A416" s="29" t="s">
        <v>333</v>
      </c>
      <c r="B416" s="209">
        <v>1</v>
      </c>
      <c r="C416" s="205" t="s">
        <v>330</v>
      </c>
      <c r="D416" s="204">
        <v>2026</v>
      </c>
      <c r="E416" s="204" t="s">
        <v>791</v>
      </c>
      <c r="F416" s="206">
        <f t="shared" ref="F416:F421" si="60">G416+H416+I416+J416+K416</f>
        <v>0</v>
      </c>
      <c r="G416" s="207"/>
      <c r="H416" s="207"/>
      <c r="I416" s="206"/>
      <c r="J416" s="207"/>
      <c r="K416" s="207"/>
      <c r="L416" s="204" t="s">
        <v>337</v>
      </c>
      <c r="M416" s="204" t="s">
        <v>142</v>
      </c>
      <c r="N416" s="318" t="s">
        <v>333</v>
      </c>
      <c r="O416" s="209">
        <v>1</v>
      </c>
      <c r="P416" s="205" t="s">
        <v>330</v>
      </c>
      <c r="Q416" s="204">
        <v>2026</v>
      </c>
      <c r="R416" s="204" t="s">
        <v>791</v>
      </c>
      <c r="S416" s="206">
        <f t="shared" ref="S416:S421" si="61">T416+U416+V416+W416+X416</f>
        <v>0</v>
      </c>
      <c r="T416" s="207"/>
      <c r="U416" s="207"/>
      <c r="V416" s="206"/>
      <c r="W416" s="207"/>
      <c r="X416" s="207"/>
      <c r="Y416" s="204" t="s">
        <v>337</v>
      </c>
      <c r="Z416" s="204" t="s">
        <v>142</v>
      </c>
    </row>
    <row r="417" spans="1:26" ht="175.5" hidden="1" customHeight="1">
      <c r="A417" s="29" t="s">
        <v>334</v>
      </c>
      <c r="B417" s="160">
        <v>1</v>
      </c>
      <c r="C417" s="21" t="s">
        <v>331</v>
      </c>
      <c r="D417" s="22">
        <v>2026</v>
      </c>
      <c r="E417" s="22" t="s">
        <v>796</v>
      </c>
      <c r="F417" s="215">
        <f t="shared" si="60"/>
        <v>50</v>
      </c>
      <c r="G417" s="72"/>
      <c r="H417" s="72"/>
      <c r="I417" s="215">
        <v>50</v>
      </c>
      <c r="J417" s="72"/>
      <c r="K417" s="72"/>
      <c r="L417" s="22" t="s">
        <v>338</v>
      </c>
      <c r="M417" s="22" t="s">
        <v>28</v>
      </c>
      <c r="N417" s="318" t="s">
        <v>334</v>
      </c>
      <c r="O417" s="160">
        <v>1</v>
      </c>
      <c r="P417" s="21" t="s">
        <v>331</v>
      </c>
      <c r="Q417" s="22">
        <v>2026</v>
      </c>
      <c r="R417" s="22" t="s">
        <v>796</v>
      </c>
      <c r="S417" s="215">
        <f t="shared" si="61"/>
        <v>50</v>
      </c>
      <c r="T417" s="72"/>
      <c r="U417" s="72"/>
      <c r="V417" s="215">
        <v>50</v>
      </c>
      <c r="W417" s="72"/>
      <c r="X417" s="72"/>
      <c r="Y417" s="22" t="s">
        <v>338</v>
      </c>
      <c r="Z417" s="22" t="s">
        <v>28</v>
      </c>
    </row>
    <row r="418" spans="1:26" ht="181.5" hidden="1" customHeight="1">
      <c r="A418" s="29" t="s">
        <v>335</v>
      </c>
      <c r="B418" s="22">
        <v>1</v>
      </c>
      <c r="C418" s="21" t="s">
        <v>332</v>
      </c>
      <c r="D418" s="22">
        <v>2026</v>
      </c>
      <c r="E418" s="22" t="s">
        <v>796</v>
      </c>
      <c r="F418" s="215">
        <f t="shared" si="60"/>
        <v>12</v>
      </c>
      <c r="G418" s="72"/>
      <c r="H418" s="72"/>
      <c r="I418" s="215">
        <v>12</v>
      </c>
      <c r="J418" s="72"/>
      <c r="K418" s="72"/>
      <c r="L418" s="22" t="s">
        <v>342</v>
      </c>
      <c r="M418" s="22" t="s">
        <v>897</v>
      </c>
      <c r="N418" s="318" t="s">
        <v>335</v>
      </c>
      <c r="O418" s="22">
        <v>1</v>
      </c>
      <c r="P418" s="21" t="s">
        <v>332</v>
      </c>
      <c r="Q418" s="22">
        <v>2026</v>
      </c>
      <c r="R418" s="22" t="s">
        <v>796</v>
      </c>
      <c r="S418" s="215">
        <f t="shared" si="61"/>
        <v>12</v>
      </c>
      <c r="T418" s="72"/>
      <c r="U418" s="72"/>
      <c r="V418" s="215">
        <v>12</v>
      </c>
      <c r="W418" s="72"/>
      <c r="X418" s="72"/>
      <c r="Y418" s="22" t="s">
        <v>342</v>
      </c>
      <c r="Z418" s="22" t="s">
        <v>897</v>
      </c>
    </row>
    <row r="419" spans="1:26" ht="146.25" hidden="1" customHeight="1">
      <c r="A419" s="392" t="s">
        <v>336</v>
      </c>
      <c r="B419" s="204">
        <v>1</v>
      </c>
      <c r="C419" s="205" t="s">
        <v>565</v>
      </c>
      <c r="D419" s="204">
        <v>2026</v>
      </c>
      <c r="E419" s="204" t="s">
        <v>791</v>
      </c>
      <c r="F419" s="206">
        <f t="shared" si="60"/>
        <v>0</v>
      </c>
      <c r="G419" s="207"/>
      <c r="H419" s="207"/>
      <c r="I419" s="206"/>
      <c r="J419" s="207"/>
      <c r="K419" s="207"/>
      <c r="L419" s="204" t="s">
        <v>339</v>
      </c>
      <c r="M419" s="204" t="s">
        <v>142</v>
      </c>
      <c r="N419" s="392" t="s">
        <v>336</v>
      </c>
      <c r="O419" s="204">
        <v>1</v>
      </c>
      <c r="P419" s="205" t="s">
        <v>565</v>
      </c>
      <c r="Q419" s="204">
        <v>2026</v>
      </c>
      <c r="R419" s="204" t="s">
        <v>791</v>
      </c>
      <c r="S419" s="206">
        <f t="shared" si="61"/>
        <v>0</v>
      </c>
      <c r="T419" s="207"/>
      <c r="U419" s="207"/>
      <c r="V419" s="206"/>
      <c r="W419" s="207"/>
      <c r="X419" s="207"/>
      <c r="Y419" s="204" t="s">
        <v>339</v>
      </c>
      <c r="Z419" s="204" t="s">
        <v>142</v>
      </c>
    </row>
    <row r="420" spans="1:26" ht="150" hidden="1" customHeight="1">
      <c r="A420" s="392"/>
      <c r="B420" s="209">
        <v>2</v>
      </c>
      <c r="C420" s="205" t="s">
        <v>566</v>
      </c>
      <c r="D420" s="204">
        <v>2026</v>
      </c>
      <c r="E420" s="204" t="s">
        <v>791</v>
      </c>
      <c r="F420" s="206">
        <f t="shared" si="60"/>
        <v>0</v>
      </c>
      <c r="G420" s="207"/>
      <c r="H420" s="207"/>
      <c r="I420" s="206"/>
      <c r="J420" s="207"/>
      <c r="K420" s="207"/>
      <c r="L420" s="204" t="s">
        <v>340</v>
      </c>
      <c r="M420" s="204" t="s">
        <v>142</v>
      </c>
      <c r="N420" s="392"/>
      <c r="O420" s="209">
        <v>2</v>
      </c>
      <c r="P420" s="205" t="s">
        <v>566</v>
      </c>
      <c r="Q420" s="204">
        <v>2026</v>
      </c>
      <c r="R420" s="204" t="s">
        <v>791</v>
      </c>
      <c r="S420" s="206">
        <f t="shared" si="61"/>
        <v>0</v>
      </c>
      <c r="T420" s="207"/>
      <c r="U420" s="207"/>
      <c r="V420" s="206"/>
      <c r="W420" s="207"/>
      <c r="X420" s="207"/>
      <c r="Y420" s="204" t="s">
        <v>340</v>
      </c>
      <c r="Z420" s="204" t="s">
        <v>142</v>
      </c>
    </row>
    <row r="421" spans="1:26" ht="15" hidden="1" customHeight="1">
      <c r="A421" s="44"/>
      <c r="B421" s="44"/>
      <c r="C421" s="44" t="s">
        <v>375</v>
      </c>
      <c r="D421" s="44"/>
      <c r="E421" s="44"/>
      <c r="F421" s="15">
        <f t="shared" si="60"/>
        <v>9661</v>
      </c>
      <c r="G421" s="15">
        <f>SUM(G399:G420)</f>
        <v>0</v>
      </c>
      <c r="H421" s="15">
        <f t="shared" ref="H421:K421" si="62">SUM(H399:H420)</f>
        <v>0</v>
      </c>
      <c r="I421" s="15">
        <f t="shared" si="62"/>
        <v>9661</v>
      </c>
      <c r="J421" s="15">
        <f t="shared" si="62"/>
        <v>0</v>
      </c>
      <c r="K421" s="15">
        <f t="shared" si="62"/>
        <v>0</v>
      </c>
      <c r="L421" s="44"/>
      <c r="M421" s="44"/>
      <c r="N421" s="328"/>
      <c r="O421" s="328"/>
      <c r="P421" s="328" t="s">
        <v>375</v>
      </c>
      <c r="Q421" s="328"/>
      <c r="R421" s="328"/>
      <c r="S421" s="15">
        <f t="shared" si="61"/>
        <v>9661</v>
      </c>
      <c r="T421" s="15">
        <f>SUM(T399:T420)</f>
        <v>0</v>
      </c>
      <c r="U421" s="15">
        <f t="shared" ref="U421:X421" si="63">SUM(U399:U420)</f>
        <v>0</v>
      </c>
      <c r="V421" s="15">
        <f t="shared" si="63"/>
        <v>9661</v>
      </c>
      <c r="W421" s="15">
        <f t="shared" si="63"/>
        <v>0</v>
      </c>
      <c r="X421" s="15">
        <f t="shared" si="63"/>
        <v>0</v>
      </c>
      <c r="Y421" s="328"/>
      <c r="Z421" s="328"/>
    </row>
    <row r="422" spans="1:26" ht="15" hidden="1" customHeight="1">
      <c r="A422" s="399" t="s">
        <v>829</v>
      </c>
      <c r="B422" s="400"/>
      <c r="C422" s="400"/>
      <c r="D422" s="400"/>
      <c r="E422" s="400"/>
      <c r="F422" s="400"/>
      <c r="G422" s="400"/>
      <c r="H422" s="400"/>
      <c r="I422" s="400"/>
      <c r="J422" s="400"/>
      <c r="K422" s="400"/>
      <c r="L422" s="400"/>
      <c r="M422" s="401"/>
      <c r="N422" s="399" t="s">
        <v>829</v>
      </c>
      <c r="O422" s="400"/>
      <c r="P422" s="400"/>
      <c r="Q422" s="400"/>
      <c r="R422" s="400"/>
      <c r="S422" s="400"/>
      <c r="T422" s="400"/>
      <c r="U422" s="400"/>
      <c r="V422" s="400"/>
      <c r="W422" s="400"/>
      <c r="X422" s="400"/>
      <c r="Y422" s="400"/>
      <c r="Z422" s="401"/>
    </row>
    <row r="423" spans="1:26" ht="60.75" hidden="1" customHeight="1">
      <c r="A423" s="392" t="s">
        <v>692</v>
      </c>
      <c r="B423" s="43">
        <v>1</v>
      </c>
      <c r="C423" s="29" t="s">
        <v>693</v>
      </c>
      <c r="D423" s="43">
        <v>2026</v>
      </c>
      <c r="E423" s="43" t="s">
        <v>892</v>
      </c>
      <c r="F423" s="32">
        <f>G423+H423+I423+J423+K423</f>
        <v>3000</v>
      </c>
      <c r="G423" s="43"/>
      <c r="H423" s="43"/>
      <c r="I423" s="146">
        <v>900</v>
      </c>
      <c r="J423" s="43"/>
      <c r="K423" s="64">
        <v>2100</v>
      </c>
      <c r="L423" s="43" t="s">
        <v>696</v>
      </c>
      <c r="M423" s="65">
        <v>2.5000000000000001E-2</v>
      </c>
      <c r="N423" s="392" t="s">
        <v>692</v>
      </c>
      <c r="O423" s="322">
        <v>1</v>
      </c>
      <c r="P423" s="318" t="s">
        <v>693</v>
      </c>
      <c r="Q423" s="322">
        <v>2026</v>
      </c>
      <c r="R423" s="322" t="s">
        <v>892</v>
      </c>
      <c r="S423" s="32">
        <f>T423+U423+V423+W423+X423</f>
        <v>3000</v>
      </c>
      <c r="T423" s="322"/>
      <c r="U423" s="322"/>
      <c r="V423" s="327">
        <v>900</v>
      </c>
      <c r="W423" s="322"/>
      <c r="X423" s="64">
        <v>2100</v>
      </c>
      <c r="Y423" s="322" t="s">
        <v>696</v>
      </c>
      <c r="Z423" s="65">
        <v>2.5000000000000001E-2</v>
      </c>
    </row>
    <row r="424" spans="1:26" ht="180.75" hidden="1" customHeight="1">
      <c r="A424" s="392"/>
      <c r="B424" s="43">
        <v>2</v>
      </c>
      <c r="C424" s="29" t="s">
        <v>694</v>
      </c>
      <c r="D424" s="43">
        <v>2026</v>
      </c>
      <c r="E424" s="43" t="s">
        <v>893</v>
      </c>
      <c r="F424" s="32">
        <f>G424+H424+I424+J424+K424</f>
        <v>300</v>
      </c>
      <c r="G424" s="43"/>
      <c r="H424" s="43"/>
      <c r="I424" s="146">
        <v>300</v>
      </c>
      <c r="J424" s="43"/>
      <c r="K424" s="43"/>
      <c r="L424" s="43" t="s">
        <v>695</v>
      </c>
      <c r="M424" s="43" t="s">
        <v>206</v>
      </c>
      <c r="N424" s="392"/>
      <c r="O424" s="322">
        <v>2</v>
      </c>
      <c r="P424" s="318" t="s">
        <v>694</v>
      </c>
      <c r="Q424" s="322">
        <v>2026</v>
      </c>
      <c r="R424" s="322" t="s">
        <v>893</v>
      </c>
      <c r="S424" s="32">
        <f>T424+U424+V424+W424+X424</f>
        <v>300</v>
      </c>
      <c r="T424" s="322"/>
      <c r="U424" s="322"/>
      <c r="V424" s="327">
        <v>300</v>
      </c>
      <c r="W424" s="322"/>
      <c r="X424" s="322"/>
      <c r="Y424" s="322" t="s">
        <v>695</v>
      </c>
      <c r="Z424" s="322" t="s">
        <v>206</v>
      </c>
    </row>
    <row r="425" spans="1:26" ht="15" hidden="1" customHeight="1">
      <c r="A425" s="3"/>
      <c r="B425" s="3"/>
      <c r="C425" s="44" t="s">
        <v>341</v>
      </c>
      <c r="D425" s="44"/>
      <c r="E425" s="44"/>
      <c r="F425" s="15">
        <f>G425+H425+I425+J425+K425</f>
        <v>3300</v>
      </c>
      <c r="G425" s="15">
        <f>SUM(G423:G424)</f>
        <v>0</v>
      </c>
      <c r="H425" s="15">
        <f t="shared" ref="H425:K425" si="64">SUM(H423:H424)</f>
        <v>0</v>
      </c>
      <c r="I425" s="15">
        <f t="shared" si="64"/>
        <v>1200</v>
      </c>
      <c r="J425" s="15">
        <f t="shared" si="64"/>
        <v>0</v>
      </c>
      <c r="K425" s="15">
        <f t="shared" si="64"/>
        <v>2100</v>
      </c>
      <c r="L425" s="3"/>
      <c r="M425" s="3"/>
      <c r="N425" s="3"/>
      <c r="O425" s="3"/>
      <c r="P425" s="328" t="s">
        <v>341</v>
      </c>
      <c r="Q425" s="328"/>
      <c r="R425" s="328"/>
      <c r="S425" s="15">
        <f>T425+U425+V425+W425+X425</f>
        <v>3300</v>
      </c>
      <c r="T425" s="15">
        <f>SUM(T423:T424)</f>
        <v>0</v>
      </c>
      <c r="U425" s="15">
        <f t="shared" ref="U425:X425" si="65">SUM(U423:U424)</f>
        <v>0</v>
      </c>
      <c r="V425" s="15">
        <f t="shared" si="65"/>
        <v>1200</v>
      </c>
      <c r="W425" s="15">
        <f t="shared" si="65"/>
        <v>0</v>
      </c>
      <c r="X425" s="15">
        <f t="shared" si="65"/>
        <v>2100</v>
      </c>
      <c r="Y425" s="3"/>
      <c r="Z425" s="3"/>
    </row>
    <row r="426" spans="1:26" s="4" customFormat="1" ht="15.75" hidden="1">
      <c r="A426" s="9"/>
      <c r="B426" s="3"/>
      <c r="C426" s="14" t="s">
        <v>5</v>
      </c>
      <c r="D426" s="3"/>
      <c r="E426" s="5"/>
      <c r="F426" s="12" t="e">
        <f>G426+H426+I426+J426+K426</f>
        <v>#REF!</v>
      </c>
      <c r="G426" s="12" t="e">
        <f>#REF!+#REF!+#REF!+#REF!+#REF!+#REF!+#REF!+#REF!+#REF!+G18+G40+G93+G166+G253+G260+G282+G373+G389+G394+G421+G425+G128</f>
        <v>#REF!</v>
      </c>
      <c r="H426" s="12" t="e">
        <f>#REF!+#REF!+#REF!+#REF!+#REF!+#REF!+#REF!+#REF!+#REF!+H18+H40+H93+H166+H253+H260+H282+H373+H389+H394+H421+H425+H128</f>
        <v>#REF!</v>
      </c>
      <c r="I426" s="12" t="e">
        <f>#REF!+#REF!+#REF!+#REF!+#REF!+#REF!+#REF!+#REF!+#REF!+I18+I40+I93+I166+I253+I260+I282+I373+I389+I394+I421+I425+I128</f>
        <v>#REF!</v>
      </c>
      <c r="J426" s="12" t="e">
        <f>#REF!+#REF!+#REF!+#REF!+#REF!+#REF!+#REF!+#REF!+#REF!+J18+J40+J93+J166+J253+J260+J282+J373+J389+J394+J421+J425+J128</f>
        <v>#REF!</v>
      </c>
      <c r="K426" s="12" t="e">
        <f>#REF!+#REF!+#REF!+#REF!+#REF!+#REF!+#REF!+#REF!+#REF!+K18+K40+K93+K166+K253+K260+K282+K373+K389+K394+K421+K425+K128</f>
        <v>#REF!</v>
      </c>
      <c r="L426" s="2"/>
      <c r="M426" s="10"/>
      <c r="N426" s="9"/>
      <c r="O426" s="3"/>
      <c r="P426" s="14" t="s">
        <v>5</v>
      </c>
      <c r="Q426" s="3"/>
      <c r="R426" s="5"/>
      <c r="S426" s="12" t="e">
        <f>T426+U426+V426+W426+X426</f>
        <v>#REF!</v>
      </c>
      <c r="T426" s="12" t="e">
        <f>#REF!+#REF!+#REF!+#REF!+#REF!+#REF!+#REF!+#REF!+#REF!+T18+T40+T93+T166+T253+T260+T282+T373+T389+T394+T421+T425+T128</f>
        <v>#REF!</v>
      </c>
      <c r="U426" s="12" t="e">
        <f>#REF!+#REF!+#REF!+#REF!+#REF!+#REF!+#REF!+#REF!+#REF!+U18+U40+U93+U166+U253+U260+U282+U373+U389+U394+U421+U425+U128</f>
        <v>#REF!</v>
      </c>
      <c r="V426" s="12" t="e">
        <f>#REF!+#REF!+#REF!+#REF!+#REF!+#REF!+#REF!+#REF!+#REF!+V18+V40+V93+V166+V253+V260+V282+V373+V389+V394+V421+V425+V128</f>
        <v>#REF!</v>
      </c>
      <c r="W426" s="12" t="e">
        <f>#REF!+#REF!+#REF!+#REF!+#REF!+#REF!+#REF!+#REF!+#REF!+W18+W40+W93+W166+W253+W260+W282+W373+W389+W394+W421+W425+W128</f>
        <v>#REF!</v>
      </c>
      <c r="X426" s="12" t="e">
        <f>#REF!+#REF!+#REF!+#REF!+#REF!+#REF!+#REF!+#REF!+#REF!+X18+X40+X93+X166+X253+X260+X282+X373+X389+X394+X421+X425+X128</f>
        <v>#REF!</v>
      </c>
      <c r="Y426" s="2"/>
      <c r="Z426" s="10"/>
    </row>
    <row r="427" spans="1:26" hidden="1">
      <c r="A427" s="102"/>
      <c r="B427" s="103"/>
      <c r="C427" s="102"/>
      <c r="D427" s="103"/>
      <c r="E427" s="103"/>
      <c r="F427" s="81"/>
      <c r="G427" s="81"/>
      <c r="H427" s="81"/>
      <c r="I427" s="81"/>
      <c r="J427" s="81"/>
      <c r="K427" s="81"/>
      <c r="L427" s="102"/>
      <c r="M427" s="103"/>
      <c r="N427" s="102"/>
      <c r="O427" s="103"/>
      <c r="P427" s="102"/>
      <c r="Q427" s="103"/>
      <c r="R427" s="103"/>
      <c r="S427" s="81"/>
      <c r="T427" s="81"/>
      <c r="U427" s="81"/>
      <c r="V427" s="81"/>
      <c r="W427" s="81"/>
      <c r="X427" s="81"/>
      <c r="Y427" s="102"/>
      <c r="Z427" s="103"/>
    </row>
    <row r="428" spans="1:26" hidden="1">
      <c r="A428" s="102"/>
      <c r="B428" s="103"/>
      <c r="C428" s="102"/>
      <c r="D428" s="103"/>
      <c r="E428" s="103"/>
      <c r="F428" s="81"/>
      <c r="G428" s="81"/>
      <c r="H428" s="81"/>
      <c r="I428" s="81"/>
      <c r="J428" s="81"/>
      <c r="K428" s="81"/>
      <c r="L428" s="102"/>
      <c r="M428" s="103"/>
      <c r="N428" s="102"/>
      <c r="O428" s="103"/>
      <c r="P428" s="102"/>
      <c r="Q428" s="103"/>
      <c r="R428" s="103"/>
      <c r="S428" s="81"/>
      <c r="T428" s="81"/>
      <c r="U428" s="81"/>
      <c r="V428" s="81"/>
      <c r="W428" s="81"/>
      <c r="X428" s="81"/>
      <c r="Y428" s="102"/>
      <c r="Z428" s="103"/>
    </row>
    <row r="429" spans="1:26" hidden="1">
      <c r="F429" s="166"/>
      <c r="G429" s="166"/>
      <c r="H429" s="166"/>
      <c r="I429" s="166"/>
      <c r="J429" s="166"/>
      <c r="K429" s="166"/>
      <c r="S429" s="166"/>
      <c r="T429" s="166"/>
      <c r="U429" s="166"/>
      <c r="V429" s="166"/>
      <c r="W429" s="166"/>
      <c r="X429" s="166"/>
    </row>
    <row r="430" spans="1:26" hidden="1">
      <c r="F430" s="165">
        <v>1123632.1369999999</v>
      </c>
      <c r="G430" s="165">
        <v>347128.45400000003</v>
      </c>
      <c r="H430" s="165">
        <v>24967.812000000002</v>
      </c>
      <c r="I430" s="165">
        <v>721254.87099999993</v>
      </c>
      <c r="J430" s="165">
        <v>270</v>
      </c>
      <c r="K430" s="165">
        <v>30011</v>
      </c>
      <c r="S430" s="165">
        <v>1123632.1369999999</v>
      </c>
      <c r="T430" s="165">
        <v>347128.45400000003</v>
      </c>
      <c r="U430" s="165">
        <v>24967.812000000002</v>
      </c>
      <c r="V430" s="165">
        <v>721254.87099999993</v>
      </c>
      <c r="W430" s="165">
        <v>270</v>
      </c>
      <c r="X430" s="165">
        <v>30011</v>
      </c>
    </row>
    <row r="431" spans="1:26" hidden="1"/>
    <row r="432" spans="1:26" hidden="1">
      <c r="F432" s="6" t="e">
        <f>F430-F426</f>
        <v>#REF!</v>
      </c>
      <c r="G432" s="6" t="e">
        <f t="shared" ref="G432:K432" si="66">G430-G426</f>
        <v>#REF!</v>
      </c>
      <c r="H432" s="6" t="e">
        <f t="shared" si="66"/>
        <v>#REF!</v>
      </c>
      <c r="I432" s="6" t="e">
        <f t="shared" si="66"/>
        <v>#REF!</v>
      </c>
      <c r="J432" s="6" t="e">
        <f t="shared" si="66"/>
        <v>#REF!</v>
      </c>
      <c r="K432" s="6" t="e">
        <f t="shared" si="66"/>
        <v>#REF!</v>
      </c>
      <c r="S432" s="319" t="e">
        <f>S430-S426</f>
        <v>#REF!</v>
      </c>
      <c r="T432" s="319" t="e">
        <f t="shared" ref="T432:X432" si="67">T430-T426</f>
        <v>#REF!</v>
      </c>
      <c r="U432" s="319" t="e">
        <f t="shared" si="67"/>
        <v>#REF!</v>
      </c>
      <c r="V432" s="319" t="e">
        <f t="shared" si="67"/>
        <v>#REF!</v>
      </c>
      <c r="W432" s="319" t="e">
        <f t="shared" si="67"/>
        <v>#REF!</v>
      </c>
      <c r="X432" s="319" t="e">
        <f t="shared" si="67"/>
        <v>#REF!</v>
      </c>
    </row>
    <row r="433" spans="1:26" hidden="1"/>
    <row r="434" spans="1:26" hidden="1"/>
    <row r="436" spans="1:26" ht="30" customHeight="1">
      <c r="J436" s="417"/>
      <c r="K436" s="417"/>
      <c r="L436" s="417"/>
      <c r="W436" s="417"/>
      <c r="X436" s="417"/>
      <c r="Y436" s="417"/>
    </row>
    <row r="437" spans="1:26" ht="22.5" hidden="1" customHeight="1">
      <c r="A437" s="359"/>
      <c r="B437" s="360"/>
      <c r="C437" s="361"/>
      <c r="D437" s="274"/>
      <c r="E437" s="43"/>
      <c r="F437" s="290"/>
      <c r="G437" s="300"/>
      <c r="H437" s="300"/>
      <c r="I437" s="300"/>
      <c r="J437" s="300"/>
      <c r="K437" s="300"/>
      <c r="L437" s="43"/>
      <c r="M437" s="43"/>
      <c r="N437" s="359"/>
      <c r="O437" s="360"/>
      <c r="P437" s="361"/>
      <c r="Q437" s="274"/>
      <c r="R437" s="322"/>
      <c r="S437" s="290"/>
      <c r="T437" s="300"/>
      <c r="U437" s="300"/>
      <c r="V437" s="300"/>
      <c r="W437" s="300"/>
      <c r="X437" s="300"/>
      <c r="Y437" s="322"/>
      <c r="Z437" s="322"/>
    </row>
    <row r="438" spans="1:26" ht="24.75" hidden="1" customHeight="1">
      <c r="A438" s="362"/>
      <c r="B438" s="363"/>
      <c r="C438" s="364"/>
      <c r="D438" s="274"/>
      <c r="E438" s="43"/>
      <c r="F438" s="290"/>
      <c r="G438" s="300"/>
      <c r="H438" s="300"/>
      <c r="I438" s="300"/>
      <c r="J438" s="300"/>
      <c r="K438" s="300"/>
      <c r="L438" s="43"/>
      <c r="M438" s="43"/>
      <c r="N438" s="362"/>
      <c r="O438" s="363"/>
      <c r="P438" s="364"/>
      <c r="Q438" s="274"/>
      <c r="R438" s="322"/>
      <c r="S438" s="290"/>
      <c r="T438" s="300"/>
      <c r="U438" s="300"/>
      <c r="V438" s="300"/>
      <c r="W438" s="300"/>
      <c r="X438" s="300"/>
      <c r="Y438" s="322"/>
      <c r="Z438" s="322"/>
    </row>
    <row r="439" spans="1:26" ht="24.75" hidden="1" customHeight="1">
      <c r="A439" s="362"/>
      <c r="B439" s="363"/>
      <c r="C439" s="364"/>
      <c r="D439" s="274"/>
      <c r="E439" s="43"/>
      <c r="F439" s="290"/>
      <c r="G439" s="300"/>
      <c r="H439" s="300"/>
      <c r="I439" s="300"/>
      <c r="J439" s="300"/>
      <c r="K439" s="300"/>
      <c r="L439" s="43"/>
      <c r="M439" s="43"/>
      <c r="N439" s="362"/>
      <c r="O439" s="363"/>
      <c r="P439" s="364"/>
      <c r="Q439" s="274"/>
      <c r="R439" s="322"/>
      <c r="S439" s="290"/>
      <c r="T439" s="300"/>
      <c r="U439" s="300"/>
      <c r="V439" s="300"/>
      <c r="W439" s="300"/>
      <c r="X439" s="300"/>
      <c r="Y439" s="322"/>
      <c r="Z439" s="322"/>
    </row>
    <row r="440" spans="1:26" ht="34.5" hidden="1" customHeight="1">
      <c r="A440" s="365"/>
      <c r="B440" s="366"/>
      <c r="C440" s="367"/>
      <c r="D440" s="69"/>
      <c r="E440" s="44"/>
      <c r="F440" s="15"/>
      <c r="G440" s="301"/>
      <c r="H440" s="301"/>
      <c r="I440" s="301"/>
      <c r="J440" s="301"/>
      <c r="K440" s="301"/>
      <c r="L440" s="44"/>
      <c r="M440" s="44"/>
      <c r="N440" s="365"/>
      <c r="O440" s="366"/>
      <c r="P440" s="367"/>
      <c r="Q440" s="69"/>
      <c r="R440" s="328"/>
      <c r="S440" s="15"/>
      <c r="T440" s="301"/>
      <c r="U440" s="301"/>
      <c r="V440" s="301"/>
      <c r="W440" s="301"/>
      <c r="X440" s="301"/>
      <c r="Y440" s="328"/>
      <c r="Z440" s="328"/>
    </row>
    <row r="444" spans="1:26">
      <c r="R444" s="346"/>
    </row>
    <row r="457" spans="1:26">
      <c r="A457" s="63"/>
      <c r="B457" s="63"/>
      <c r="C457" s="63"/>
      <c r="D457" s="63"/>
      <c r="E457" s="63"/>
      <c r="F457" s="73"/>
      <c r="G457" s="63"/>
      <c r="H457" s="63"/>
      <c r="I457" s="63"/>
      <c r="J457" s="63"/>
      <c r="K457" s="63"/>
      <c r="L457" s="63"/>
      <c r="M457" s="63"/>
      <c r="N457" s="63"/>
      <c r="O457" s="63"/>
      <c r="P457" s="63"/>
      <c r="Q457" s="63"/>
      <c r="R457" s="63"/>
      <c r="S457" s="73"/>
      <c r="T457" s="63"/>
      <c r="U457" s="63"/>
      <c r="V457" s="63"/>
      <c r="W457" s="63"/>
      <c r="X457" s="63"/>
      <c r="Y457" s="63"/>
      <c r="Z457" s="63"/>
    </row>
    <row r="458" spans="1:26">
      <c r="A458" s="63"/>
      <c r="B458" s="63"/>
      <c r="C458" s="63"/>
      <c r="D458" s="63"/>
      <c r="E458" s="63"/>
      <c r="F458" s="75"/>
      <c r="G458" s="63"/>
      <c r="H458" s="63"/>
      <c r="I458" s="63"/>
      <c r="J458" s="63"/>
      <c r="K458" s="63"/>
      <c r="L458" s="63"/>
      <c r="M458" s="63"/>
      <c r="N458" s="63"/>
      <c r="O458" s="63"/>
      <c r="P458" s="63"/>
      <c r="Q458" s="63"/>
      <c r="R458" s="63"/>
      <c r="S458" s="75"/>
      <c r="T458" s="63"/>
      <c r="U458" s="63"/>
      <c r="V458" s="63"/>
      <c r="W458" s="63"/>
      <c r="X458" s="63"/>
      <c r="Y458" s="63"/>
      <c r="Z458" s="63"/>
    </row>
    <row r="460" spans="1:26">
      <c r="A460" s="63"/>
      <c r="B460" s="63"/>
      <c r="C460" s="63"/>
      <c r="D460" s="63"/>
      <c r="E460" s="63"/>
      <c r="F460" s="76"/>
      <c r="G460" s="63"/>
      <c r="H460" s="63"/>
      <c r="I460" s="63"/>
      <c r="J460" s="63"/>
      <c r="K460" s="63"/>
      <c r="L460" s="63"/>
      <c r="M460" s="63"/>
      <c r="N460" s="63"/>
      <c r="O460" s="63"/>
      <c r="P460" s="63"/>
      <c r="Q460" s="63"/>
      <c r="R460" s="63"/>
      <c r="S460" s="76"/>
      <c r="T460" s="63"/>
      <c r="U460" s="63"/>
      <c r="V460" s="63"/>
      <c r="W460" s="63"/>
      <c r="X460" s="63"/>
      <c r="Y460" s="63"/>
      <c r="Z460" s="63"/>
    </row>
  </sheetData>
  <mergeCells count="163">
    <mergeCell ref="A10:M10"/>
    <mergeCell ref="A4:Z4"/>
    <mergeCell ref="A11:K11"/>
    <mergeCell ref="N11:Z11"/>
    <mergeCell ref="N398:N399"/>
    <mergeCell ref="N400:N402"/>
    <mergeCell ref="N403:N409"/>
    <mergeCell ref="N410:N414"/>
    <mergeCell ref="N419:N420"/>
    <mergeCell ref="N300:N302"/>
    <mergeCell ref="N303:N306"/>
    <mergeCell ref="N307:N323"/>
    <mergeCell ref="N147:N162"/>
    <mergeCell ref="N167:Z167"/>
    <mergeCell ref="N168:N251"/>
    <mergeCell ref="N254:Z254"/>
    <mergeCell ref="N255:N258"/>
    <mergeCell ref="N261:Z261"/>
    <mergeCell ref="N262:N281"/>
    <mergeCell ref="N283:Z283"/>
    <mergeCell ref="N284:N299"/>
    <mergeCell ref="N95:Z95"/>
    <mergeCell ref="N96:N119"/>
    <mergeCell ref="O112:O117"/>
    <mergeCell ref="T349:T350"/>
    <mergeCell ref="U349:U350"/>
    <mergeCell ref="V349:V350"/>
    <mergeCell ref="W349:W350"/>
    <mergeCell ref="X349:X350"/>
    <mergeCell ref="Y349:Y350"/>
    <mergeCell ref="Z349:Z350"/>
    <mergeCell ref="N370:N372"/>
    <mergeCell ref="N374:Z374"/>
    <mergeCell ref="N324:N369"/>
    <mergeCell ref="O349:O350"/>
    <mergeCell ref="P349:P350"/>
    <mergeCell ref="Q349:Q350"/>
    <mergeCell ref="R349:R350"/>
    <mergeCell ref="S349:S350"/>
    <mergeCell ref="W436:Y436"/>
    <mergeCell ref="N437:P440"/>
    <mergeCell ref="N375:N379"/>
    <mergeCell ref="N380:N382"/>
    <mergeCell ref="N383:N385"/>
    <mergeCell ref="Y387:Z387"/>
    <mergeCell ref="N390:Z390"/>
    <mergeCell ref="N391:N393"/>
    <mergeCell ref="N395:Z395"/>
    <mergeCell ref="N396:Z396"/>
    <mergeCell ref="N397:Z397"/>
    <mergeCell ref="N422:Z422"/>
    <mergeCell ref="N423:N424"/>
    <mergeCell ref="Q112:Q117"/>
    <mergeCell ref="R112:R117"/>
    <mergeCell ref="N120:N121"/>
    <mergeCell ref="N122:N127"/>
    <mergeCell ref="N129:Z129"/>
    <mergeCell ref="N130:N146"/>
    <mergeCell ref="N15:P18"/>
    <mergeCell ref="N19:Z19"/>
    <mergeCell ref="N20:N39"/>
    <mergeCell ref="N41:Z41"/>
    <mergeCell ref="N42:N91"/>
    <mergeCell ref="Y86:Z86"/>
    <mergeCell ref="N94:Z94"/>
    <mergeCell ref="N12:N14"/>
    <mergeCell ref="O12:O14"/>
    <mergeCell ref="P12:P14"/>
    <mergeCell ref="N5:N8"/>
    <mergeCell ref="O5:O8"/>
    <mergeCell ref="P5:P8"/>
    <mergeCell ref="Q5:Q8"/>
    <mergeCell ref="R5:R8"/>
    <mergeCell ref="S5:X5"/>
    <mergeCell ref="Y5:Z6"/>
    <mergeCell ref="S6:S8"/>
    <mergeCell ref="T6:X6"/>
    <mergeCell ref="T7:T8"/>
    <mergeCell ref="U7:V7"/>
    <mergeCell ref="W7:W8"/>
    <mergeCell ref="X7:X8"/>
    <mergeCell ref="Y7:Y8"/>
    <mergeCell ref="Z7:Z8"/>
    <mergeCell ref="A403:A409"/>
    <mergeCell ref="A410:A414"/>
    <mergeCell ref="A419:A420"/>
    <mergeCell ref="A422:M422"/>
    <mergeCell ref="A423:A424"/>
    <mergeCell ref="J436:L436"/>
    <mergeCell ref="A391:A393"/>
    <mergeCell ref="A395:M395"/>
    <mergeCell ref="A396:M396"/>
    <mergeCell ref="A397:M397"/>
    <mergeCell ref="A398:A399"/>
    <mergeCell ref="A400:A402"/>
    <mergeCell ref="A374:M374"/>
    <mergeCell ref="A375:A379"/>
    <mergeCell ref="A380:A382"/>
    <mergeCell ref="A383:A385"/>
    <mergeCell ref="L387:M387"/>
    <mergeCell ref="A390:M390"/>
    <mergeCell ref="I349:I350"/>
    <mergeCell ref="J349:J350"/>
    <mergeCell ref="K349:K350"/>
    <mergeCell ref="L349:L350"/>
    <mergeCell ref="M349:M350"/>
    <mergeCell ref="A370:A372"/>
    <mergeCell ref="C349:C350"/>
    <mergeCell ref="D349:D350"/>
    <mergeCell ref="E349:E350"/>
    <mergeCell ref="F349:F350"/>
    <mergeCell ref="G349:G350"/>
    <mergeCell ref="H349:H350"/>
    <mergeCell ref="A284:A299"/>
    <mergeCell ref="A300:A302"/>
    <mergeCell ref="A303:A306"/>
    <mergeCell ref="A307:A323"/>
    <mergeCell ref="A324:A369"/>
    <mergeCell ref="B349:B350"/>
    <mergeCell ref="A168:A251"/>
    <mergeCell ref="A254:M254"/>
    <mergeCell ref="A255:A258"/>
    <mergeCell ref="A261:M261"/>
    <mergeCell ref="A262:A281"/>
    <mergeCell ref="A283:M283"/>
    <mergeCell ref="A42:A91"/>
    <mergeCell ref="L86:M86"/>
    <mergeCell ref="A120:A121"/>
    <mergeCell ref="A122:A127"/>
    <mergeCell ref="A129:M129"/>
    <mergeCell ref="A130:A146"/>
    <mergeCell ref="A147:A162"/>
    <mergeCell ref="A167:M167"/>
    <mergeCell ref="A94:M94"/>
    <mergeCell ref="A95:M95"/>
    <mergeCell ref="A96:A119"/>
    <mergeCell ref="B112:B117"/>
    <mergeCell ref="D112:D117"/>
    <mergeCell ref="E112:E117"/>
    <mergeCell ref="A12:A14"/>
    <mergeCell ref="N10:Z10"/>
    <mergeCell ref="A437:C440"/>
    <mergeCell ref="K7:K8"/>
    <mergeCell ref="L7:L8"/>
    <mergeCell ref="M7:M8"/>
    <mergeCell ref="A5:A8"/>
    <mergeCell ref="B5:B8"/>
    <mergeCell ref="C5:C8"/>
    <mergeCell ref="D5:D8"/>
    <mergeCell ref="E5:E8"/>
    <mergeCell ref="F5:K5"/>
    <mergeCell ref="L5:M6"/>
    <mergeCell ref="F6:F8"/>
    <mergeCell ref="G6:K6"/>
    <mergeCell ref="G7:G8"/>
    <mergeCell ref="H7:I7"/>
    <mergeCell ref="J7:J8"/>
    <mergeCell ref="B12:B14"/>
    <mergeCell ref="C12:C14"/>
    <mergeCell ref="A15:C18"/>
    <mergeCell ref="A19:M19"/>
    <mergeCell ref="A20:A39"/>
    <mergeCell ref="A41:M41"/>
  </mergeCells>
  <phoneticPr fontId="47" type="noConversion"/>
  <conditionalFormatting sqref="L12:L14">
    <cfRule type="cellIs" dxfId="12" priority="6" stopIfTrue="1" operator="equal">
      <formula>0</formula>
    </cfRule>
  </conditionalFormatting>
  <conditionalFormatting sqref="M12">
    <cfRule type="cellIs" dxfId="11" priority="10" stopIfTrue="1" operator="equal">
      <formula>0</formula>
    </cfRule>
  </conditionalFormatting>
  <conditionalFormatting sqref="Y12:Y14">
    <cfRule type="cellIs" dxfId="10" priority="1" stopIfTrue="1" operator="equal">
      <formula>0</formula>
    </cfRule>
  </conditionalFormatting>
  <conditionalFormatting sqref="Z12">
    <cfRule type="cellIs" dxfId="9" priority="4" stopIfTrue="1" operator="equal">
      <formula>0</formula>
    </cfRule>
  </conditionalFormatting>
  <pageMargins left="0.11811023622047245" right="0.11811023622047245" top="0.74803149606299213" bottom="0.74803149606299213" header="0.31496062992125984" footer="0.31496062992125984"/>
  <pageSetup paperSize="9" scale="3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
  <sheetViews>
    <sheetView tabSelected="1" view="pageBreakPreview" zoomScaleNormal="100" zoomScaleSheetLayoutView="100" workbookViewId="0">
      <selection activeCell="A4" sqref="A4:M4"/>
    </sheetView>
  </sheetViews>
  <sheetFormatPr defaultColWidth="9.140625" defaultRowHeight="15"/>
  <cols>
    <col min="1" max="1" width="24.28515625" style="67" customWidth="1"/>
    <col min="2" max="2" width="5" style="1" customWidth="1"/>
    <col min="3" max="3" width="32.140625" style="67" customWidth="1"/>
    <col min="4" max="4" width="8.5703125" style="1" customWidth="1"/>
    <col min="5" max="5" width="16.5703125" style="1" customWidth="1"/>
    <col min="6" max="6" width="15.42578125" style="348" customWidth="1"/>
    <col min="7" max="7" width="13" style="348" customWidth="1"/>
    <col min="8" max="8" width="11.7109375" style="348" customWidth="1"/>
    <col min="9" max="9" width="12.85546875" style="348" customWidth="1"/>
    <col min="10" max="10" width="13.7109375" style="348" customWidth="1"/>
    <col min="11" max="11" width="12.42578125" style="348" customWidth="1"/>
    <col min="12" max="12" width="13.140625" style="67" customWidth="1"/>
    <col min="13" max="13" width="16.5703125" style="1" customWidth="1"/>
    <col min="14" max="16384" width="9.140625" style="63"/>
  </cols>
  <sheetData>
    <row r="1" spans="1:13" ht="15" customHeight="1">
      <c r="K1" s="466" t="s">
        <v>1133</v>
      </c>
      <c r="L1" s="466"/>
      <c r="M1" s="466"/>
    </row>
    <row r="2" spans="1:13" ht="20.25" customHeight="1">
      <c r="K2" s="466"/>
      <c r="L2" s="466"/>
      <c r="M2" s="466"/>
    </row>
    <row r="3" spans="1:13" ht="58.5" customHeight="1">
      <c r="A3" s="4"/>
      <c r="B3" s="4"/>
      <c r="C3" s="4"/>
      <c r="D3" s="4"/>
      <c r="E3" s="4"/>
      <c r="F3" s="4"/>
      <c r="G3" s="4"/>
      <c r="H3" s="4"/>
      <c r="I3" s="4"/>
      <c r="J3" s="4"/>
      <c r="K3" s="466"/>
      <c r="L3" s="466"/>
      <c r="M3" s="466"/>
    </row>
    <row r="4" spans="1:13" ht="26.25" customHeight="1">
      <c r="A4" s="430" t="s">
        <v>1128</v>
      </c>
      <c r="B4" s="430"/>
      <c r="C4" s="430"/>
      <c r="D4" s="430"/>
      <c r="E4" s="430"/>
      <c r="F4" s="430"/>
      <c r="G4" s="430"/>
      <c r="H4" s="430"/>
      <c r="I4" s="430"/>
      <c r="J4" s="430"/>
      <c r="K4" s="430"/>
      <c r="L4" s="430"/>
      <c r="M4" s="430"/>
    </row>
    <row r="5" spans="1:13" ht="15" customHeight="1">
      <c r="A5" s="370" t="s">
        <v>12</v>
      </c>
      <c r="B5" s="370" t="s">
        <v>0</v>
      </c>
      <c r="C5" s="370" t="s">
        <v>1</v>
      </c>
      <c r="D5" s="370" t="s">
        <v>1111</v>
      </c>
      <c r="E5" s="370" t="s">
        <v>3</v>
      </c>
      <c r="F5" s="373" t="s">
        <v>13</v>
      </c>
      <c r="G5" s="374"/>
      <c r="H5" s="374"/>
      <c r="I5" s="374"/>
      <c r="J5" s="374"/>
      <c r="K5" s="375"/>
      <c r="L5" s="371" t="s">
        <v>4</v>
      </c>
      <c r="M5" s="376"/>
    </row>
    <row r="6" spans="1:13" ht="15.75" customHeight="1">
      <c r="A6" s="370"/>
      <c r="B6" s="370"/>
      <c r="C6" s="370"/>
      <c r="D6" s="370"/>
      <c r="E6" s="370"/>
      <c r="F6" s="368" t="s">
        <v>5</v>
      </c>
      <c r="G6" s="373" t="s">
        <v>6</v>
      </c>
      <c r="H6" s="374"/>
      <c r="I6" s="374"/>
      <c r="J6" s="374"/>
      <c r="K6" s="374"/>
      <c r="L6" s="372"/>
      <c r="M6" s="377"/>
    </row>
    <row r="7" spans="1:13" ht="15.75" customHeight="1">
      <c r="A7" s="370"/>
      <c r="B7" s="370"/>
      <c r="C7" s="370"/>
      <c r="D7" s="370"/>
      <c r="E7" s="370"/>
      <c r="F7" s="378"/>
      <c r="G7" s="368" t="s">
        <v>14</v>
      </c>
      <c r="H7" s="373" t="s">
        <v>7</v>
      </c>
      <c r="I7" s="374"/>
      <c r="J7" s="368" t="s">
        <v>8</v>
      </c>
      <c r="K7" s="368" t="s">
        <v>9</v>
      </c>
      <c r="L7" s="370" t="s">
        <v>10</v>
      </c>
      <c r="M7" s="371" t="s">
        <v>11</v>
      </c>
    </row>
    <row r="8" spans="1:13" ht="64.5" customHeight="1">
      <c r="A8" s="370"/>
      <c r="B8" s="370"/>
      <c r="C8" s="370"/>
      <c r="D8" s="370"/>
      <c r="E8" s="370"/>
      <c r="F8" s="369"/>
      <c r="G8" s="369"/>
      <c r="H8" s="350" t="s">
        <v>15</v>
      </c>
      <c r="I8" s="350" t="s">
        <v>17</v>
      </c>
      <c r="J8" s="369"/>
      <c r="K8" s="369"/>
      <c r="L8" s="370"/>
      <c r="M8" s="372"/>
    </row>
    <row r="9" spans="1:13" s="1" customFormat="1">
      <c r="A9" s="10">
        <v>1</v>
      </c>
      <c r="B9" s="10">
        <v>2</v>
      </c>
      <c r="C9" s="10">
        <v>3</v>
      </c>
      <c r="D9" s="10">
        <v>4</v>
      </c>
      <c r="E9" s="10">
        <v>5</v>
      </c>
      <c r="F9" s="7">
        <v>6</v>
      </c>
      <c r="G9" s="7">
        <v>7</v>
      </c>
      <c r="H9" s="7">
        <v>8</v>
      </c>
      <c r="I9" s="7">
        <v>9</v>
      </c>
      <c r="J9" s="7">
        <v>10</v>
      </c>
      <c r="K9" s="7">
        <v>11</v>
      </c>
      <c r="L9" s="7">
        <v>12</v>
      </c>
      <c r="M9" s="7">
        <v>13</v>
      </c>
    </row>
    <row r="10" spans="1:13" s="1" customFormat="1" ht="20.25" customHeight="1">
      <c r="A10" s="444" t="s">
        <v>1130</v>
      </c>
      <c r="B10" s="445"/>
      <c r="C10" s="445"/>
      <c r="D10" s="445"/>
      <c r="E10" s="445"/>
      <c r="F10" s="445"/>
      <c r="G10" s="445"/>
      <c r="H10" s="445"/>
      <c r="I10" s="445"/>
      <c r="J10" s="445"/>
      <c r="K10" s="445"/>
      <c r="L10" s="445"/>
      <c r="M10" s="446"/>
    </row>
    <row r="11" spans="1:13" ht="69.75" customHeight="1">
      <c r="A11" s="441" t="s">
        <v>1129</v>
      </c>
      <c r="B11" s="442"/>
      <c r="C11" s="442"/>
      <c r="D11" s="442"/>
      <c r="E11" s="442"/>
      <c r="F11" s="442"/>
      <c r="G11" s="442"/>
      <c r="H11" s="442"/>
      <c r="I11" s="442"/>
      <c r="J11" s="442"/>
      <c r="K11" s="442"/>
      <c r="L11" s="442"/>
      <c r="M11" s="443"/>
    </row>
    <row r="12" spans="1:13" ht="26.25" customHeight="1">
      <c r="A12" s="406" t="s">
        <v>1123</v>
      </c>
      <c r="B12" s="421">
        <v>1</v>
      </c>
      <c r="C12" s="424" t="s">
        <v>1127</v>
      </c>
      <c r="D12" s="293">
        <v>2024</v>
      </c>
      <c r="E12" s="331"/>
      <c r="F12" s="86"/>
      <c r="G12" s="86"/>
      <c r="H12" s="86"/>
      <c r="I12" s="86"/>
      <c r="J12" s="86"/>
      <c r="K12" s="86"/>
      <c r="L12" s="349"/>
      <c r="M12" s="294"/>
    </row>
    <row r="13" spans="1:13" ht="32.25" customHeight="1">
      <c r="A13" s="407"/>
      <c r="B13" s="422"/>
      <c r="C13" s="425"/>
      <c r="D13" s="293">
        <v>2025</v>
      </c>
      <c r="E13" s="331"/>
      <c r="F13" s="86"/>
      <c r="G13" s="86"/>
      <c r="H13" s="86"/>
      <c r="I13" s="338"/>
      <c r="J13" s="86"/>
      <c r="K13" s="86"/>
      <c r="L13" s="349"/>
      <c r="M13" s="349"/>
    </row>
    <row r="14" spans="1:13" ht="163.5" customHeight="1">
      <c r="A14" s="408"/>
      <c r="B14" s="423"/>
      <c r="C14" s="426"/>
      <c r="D14" s="293">
        <v>2026</v>
      </c>
      <c r="E14" s="331" t="s">
        <v>1119</v>
      </c>
      <c r="F14" s="86">
        <f>G14+H14+I14+J14+K14</f>
        <v>3020.3440000000001</v>
      </c>
      <c r="G14" s="86">
        <v>0</v>
      </c>
      <c r="H14" s="86">
        <v>0</v>
      </c>
      <c r="I14" s="86">
        <v>3020.3440000000001</v>
      </c>
      <c r="J14" s="86">
        <v>0</v>
      </c>
      <c r="K14" s="86">
        <v>0</v>
      </c>
      <c r="L14" s="349" t="s">
        <v>1124</v>
      </c>
      <c r="M14" s="349">
        <v>1</v>
      </c>
    </row>
    <row r="15" spans="1:13" ht="21.75" customHeight="1">
      <c r="A15" s="409" t="s">
        <v>1131</v>
      </c>
      <c r="B15" s="437"/>
      <c r="C15" s="437"/>
      <c r="D15" s="437"/>
      <c r="E15" s="437"/>
      <c r="F15" s="437"/>
      <c r="G15" s="437"/>
      <c r="H15" s="437"/>
      <c r="I15" s="437"/>
      <c r="J15" s="437"/>
      <c r="K15" s="437"/>
      <c r="L15" s="437"/>
      <c r="M15" s="438"/>
    </row>
    <row r="16" spans="1:13" ht="15.75">
      <c r="A16" s="359" t="s">
        <v>1049</v>
      </c>
      <c r="B16" s="360"/>
      <c r="C16" s="361"/>
      <c r="D16" s="274">
        <v>2024</v>
      </c>
      <c r="E16" s="349"/>
      <c r="F16" s="290">
        <f>G16+H16+I16+J16+K16</f>
        <v>97696.2</v>
      </c>
      <c r="G16" s="86">
        <v>4509</v>
      </c>
      <c r="H16" s="86">
        <v>0</v>
      </c>
      <c r="I16" s="86">
        <v>74720.2</v>
      </c>
      <c r="J16" s="86">
        <v>3901</v>
      </c>
      <c r="K16" s="86">
        <v>14566</v>
      </c>
      <c r="L16" s="349"/>
      <c r="M16" s="349"/>
    </row>
    <row r="17" spans="1:13" ht="15.75">
      <c r="A17" s="362"/>
      <c r="B17" s="363"/>
      <c r="C17" s="364"/>
      <c r="D17" s="274">
        <v>2025</v>
      </c>
      <c r="E17" s="349"/>
      <c r="F17" s="340">
        <f t="shared" ref="F17" si="0">G17+H17+I17+J17+K17</f>
        <v>101965.92</v>
      </c>
      <c r="G17" s="338">
        <v>4555</v>
      </c>
      <c r="H17" s="338">
        <v>0</v>
      </c>
      <c r="I17" s="338">
        <v>78780.92</v>
      </c>
      <c r="J17" s="338">
        <v>4031</v>
      </c>
      <c r="K17" s="86">
        <v>14599</v>
      </c>
      <c r="L17" s="349"/>
      <c r="M17" s="349"/>
    </row>
    <row r="18" spans="1:13" ht="15.75">
      <c r="A18" s="362"/>
      <c r="B18" s="363"/>
      <c r="C18" s="364"/>
      <c r="D18" s="274">
        <v>2026</v>
      </c>
      <c r="E18" s="349"/>
      <c r="F18" s="340">
        <f>G18+H18+I18+J18+K18</f>
        <v>86418.293999999994</v>
      </c>
      <c r="G18" s="338">
        <v>0</v>
      </c>
      <c r="H18" s="338">
        <v>0</v>
      </c>
      <c r="I18" s="338">
        <f>66503.35+3020.344</f>
        <v>69523.694000000003</v>
      </c>
      <c r="J18" s="338">
        <v>0</v>
      </c>
      <c r="K18" s="86">
        <v>16894.599999999999</v>
      </c>
      <c r="L18" s="349"/>
      <c r="M18" s="349"/>
    </row>
    <row r="19" spans="1:13" ht="31.5">
      <c r="A19" s="365"/>
      <c r="B19" s="366"/>
      <c r="C19" s="367"/>
      <c r="D19" s="467" t="s">
        <v>1055</v>
      </c>
      <c r="E19" s="347"/>
      <c r="F19" s="343">
        <f>G19+H19+I19+J19+K19</f>
        <v>286080.41399999999</v>
      </c>
      <c r="G19" s="343">
        <f t="shared" ref="G19:J19" si="1">G16+G17+G18</f>
        <v>9064</v>
      </c>
      <c r="H19" s="343">
        <f t="shared" si="1"/>
        <v>0</v>
      </c>
      <c r="I19" s="343">
        <f t="shared" si="1"/>
        <v>223024.81400000001</v>
      </c>
      <c r="J19" s="343">
        <f t="shared" si="1"/>
        <v>7932</v>
      </c>
      <c r="K19" s="15">
        <f>K16+K17+K18</f>
        <v>46059.6</v>
      </c>
      <c r="L19" s="347"/>
      <c r="M19" s="347"/>
    </row>
    <row r="21" spans="1:13" s="104" customFormat="1" ht="45" customHeight="1">
      <c r="A21" s="439" t="s">
        <v>1132</v>
      </c>
      <c r="B21" s="439"/>
      <c r="C21" s="439"/>
      <c r="D21" s="105"/>
      <c r="E21" s="105"/>
      <c r="F21" s="351"/>
      <c r="G21" s="440" t="s">
        <v>1052</v>
      </c>
      <c r="H21" s="440"/>
      <c r="I21" s="440"/>
      <c r="J21" s="351"/>
      <c r="K21" s="351"/>
      <c r="L21" s="352"/>
      <c r="M21" s="105"/>
    </row>
    <row r="28" spans="1:13">
      <c r="A28" s="63"/>
      <c r="B28" s="63"/>
      <c r="C28" s="63"/>
      <c r="D28" s="63"/>
      <c r="E28" s="63"/>
      <c r="F28" s="73"/>
      <c r="G28" s="63"/>
      <c r="H28" s="63"/>
      <c r="I28" s="63"/>
      <c r="J28" s="63"/>
      <c r="K28" s="63"/>
      <c r="L28" s="63"/>
      <c r="M28" s="63"/>
    </row>
    <row r="29" spans="1:13">
      <c r="A29" s="63"/>
      <c r="B29" s="63"/>
      <c r="C29" s="63"/>
      <c r="D29" s="63"/>
      <c r="E29" s="63"/>
      <c r="F29" s="75"/>
      <c r="G29" s="63"/>
      <c r="H29" s="63"/>
      <c r="I29" s="63"/>
      <c r="J29" s="63"/>
      <c r="K29" s="63"/>
      <c r="L29" s="63"/>
      <c r="M29" s="63"/>
    </row>
    <row r="31" spans="1:13">
      <c r="A31" s="63"/>
      <c r="B31" s="63"/>
      <c r="C31" s="63"/>
      <c r="D31" s="63"/>
      <c r="E31" s="63"/>
      <c r="F31" s="76"/>
      <c r="G31" s="63"/>
      <c r="H31" s="63"/>
      <c r="I31" s="63"/>
      <c r="J31" s="63"/>
      <c r="K31" s="63"/>
      <c r="L31" s="63"/>
      <c r="M31" s="63"/>
    </row>
  </sheetData>
  <mergeCells count="26">
    <mergeCell ref="A15:M15"/>
    <mergeCell ref="A21:C21"/>
    <mergeCell ref="G21:I21"/>
    <mergeCell ref="A16:C19"/>
    <mergeCell ref="K1:M3"/>
    <mergeCell ref="A11:M11"/>
    <mergeCell ref="A12:A14"/>
    <mergeCell ref="B12:B14"/>
    <mergeCell ref="C12:C14"/>
    <mergeCell ref="A10:M10"/>
    <mergeCell ref="H7:I7"/>
    <mergeCell ref="J7:J8"/>
    <mergeCell ref="K7:K8"/>
    <mergeCell ref="A4:M4"/>
    <mergeCell ref="A5:A8"/>
    <mergeCell ref="B5:B8"/>
    <mergeCell ref="C5:C8"/>
    <mergeCell ref="D5:D8"/>
    <mergeCell ref="E5:E8"/>
    <mergeCell ref="F5:K5"/>
    <mergeCell ref="L5:M6"/>
    <mergeCell ref="L7:L8"/>
    <mergeCell ref="M7:M8"/>
    <mergeCell ref="F6:F8"/>
    <mergeCell ref="G6:K6"/>
    <mergeCell ref="G7:G8"/>
  </mergeCells>
  <conditionalFormatting sqref="L12:L14">
    <cfRule type="cellIs" dxfId="8" priority="1" stopIfTrue="1" operator="equal">
      <formula>0</formula>
    </cfRule>
  </conditionalFormatting>
  <conditionalFormatting sqref="M12">
    <cfRule type="cellIs" dxfId="7" priority="2" stopIfTrue="1" operator="equal">
      <formula>0</formula>
    </cfRule>
  </conditionalFormatting>
  <pageMargins left="0.31496062992125984" right="0.31496062992125984" top="0.35433070866141736" bottom="0.35433070866141736" header="0.31496062992125984" footer="0.31496062992125984"/>
  <pageSetup paperSize="9" scale="72"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8"/>
  <sheetViews>
    <sheetView zoomScale="50" zoomScaleNormal="50" workbookViewId="0">
      <selection activeCell="A10" sqref="A10:A141"/>
    </sheetView>
  </sheetViews>
  <sheetFormatPr defaultColWidth="9.140625" defaultRowHeight="15"/>
  <cols>
    <col min="1" max="1" width="21.7109375" style="67" customWidth="1"/>
    <col min="2" max="2" width="5" style="1" customWidth="1"/>
    <col min="3" max="3" width="16.42578125" style="67" customWidth="1"/>
    <col min="4" max="4" width="8.5703125" style="1" customWidth="1"/>
    <col min="5" max="5" width="13.5703125" style="1" customWidth="1"/>
    <col min="6" max="6" width="15.42578125" style="6" customWidth="1"/>
    <col min="7" max="7" width="13" style="6" customWidth="1"/>
    <col min="8" max="8" width="11.7109375" style="6" customWidth="1"/>
    <col min="9" max="9" width="12.85546875" style="6" customWidth="1"/>
    <col min="10" max="10" width="13.7109375" style="6" customWidth="1"/>
    <col min="11" max="11" width="12.42578125" style="6" customWidth="1"/>
    <col min="12" max="12" width="20.28515625" style="67" customWidth="1"/>
    <col min="13" max="13" width="16" style="1" customWidth="1"/>
    <col min="14" max="16384" width="9.140625" style="63"/>
  </cols>
  <sheetData>
    <row r="1" spans="1:13" ht="15.75">
      <c r="M1" s="275" t="s">
        <v>1114</v>
      </c>
    </row>
    <row r="2" spans="1:13" ht="15.75">
      <c r="M2" s="275" t="s">
        <v>1047</v>
      </c>
    </row>
    <row r="3" spans="1:13" ht="22.5" customHeight="1">
      <c r="A3" s="4"/>
      <c r="B3" s="4"/>
      <c r="C3" s="4"/>
      <c r="D3" s="4"/>
      <c r="E3" s="4"/>
      <c r="F3" s="4"/>
      <c r="G3" s="4"/>
      <c r="H3" s="4"/>
      <c r="I3" s="4"/>
      <c r="J3" s="4"/>
      <c r="K3" s="4"/>
      <c r="L3" s="4"/>
      <c r="M3" s="186"/>
    </row>
    <row r="4" spans="1:13" ht="26.25" customHeight="1">
      <c r="A4" s="447" t="s">
        <v>1109</v>
      </c>
      <c r="B4" s="447"/>
      <c r="C4" s="447"/>
      <c r="D4" s="447"/>
      <c r="E4" s="447"/>
      <c r="F4" s="447"/>
      <c r="G4" s="447"/>
      <c r="H4" s="447"/>
      <c r="I4" s="447"/>
      <c r="J4" s="447"/>
      <c r="K4" s="447"/>
      <c r="L4" s="447"/>
      <c r="M4" s="447"/>
    </row>
    <row r="5" spans="1:13" ht="26.25" customHeight="1">
      <c r="A5" s="302" t="s">
        <v>1115</v>
      </c>
      <c r="B5" s="303"/>
      <c r="C5" s="303"/>
      <c r="D5" s="303"/>
      <c r="E5" s="303"/>
      <c r="F5" s="303"/>
      <c r="G5" s="303"/>
      <c r="H5" s="303"/>
      <c r="I5" s="303"/>
      <c r="J5" s="303"/>
      <c r="K5" s="303"/>
      <c r="L5" s="303"/>
      <c r="M5" s="304"/>
    </row>
    <row r="6" spans="1:13" ht="15" customHeight="1">
      <c r="A6" s="448" t="s">
        <v>12</v>
      </c>
      <c r="B6" s="448" t="s">
        <v>0</v>
      </c>
      <c r="C6" s="448" t="s">
        <v>1</v>
      </c>
      <c r="D6" s="448" t="s">
        <v>1111</v>
      </c>
      <c r="E6" s="448" t="s">
        <v>3</v>
      </c>
      <c r="F6" s="449" t="s">
        <v>13</v>
      </c>
      <c r="G6" s="449"/>
      <c r="H6" s="449"/>
      <c r="I6" s="449"/>
      <c r="J6" s="449"/>
      <c r="K6" s="449"/>
      <c r="L6" s="448" t="s">
        <v>4</v>
      </c>
      <c r="M6" s="448"/>
    </row>
    <row r="7" spans="1:13" ht="15.75" customHeight="1">
      <c r="A7" s="370"/>
      <c r="B7" s="370"/>
      <c r="C7" s="370"/>
      <c r="D7" s="370"/>
      <c r="E7" s="370"/>
      <c r="F7" s="450" t="s">
        <v>5</v>
      </c>
      <c r="G7" s="450" t="s">
        <v>6</v>
      </c>
      <c r="H7" s="450"/>
      <c r="I7" s="450"/>
      <c r="J7" s="450"/>
      <c r="K7" s="450"/>
      <c r="L7" s="370"/>
      <c r="M7" s="370"/>
    </row>
    <row r="8" spans="1:13" ht="15.75" customHeight="1">
      <c r="A8" s="370"/>
      <c r="B8" s="370"/>
      <c r="C8" s="370"/>
      <c r="D8" s="370"/>
      <c r="E8" s="370"/>
      <c r="F8" s="450"/>
      <c r="G8" s="450" t="s">
        <v>14</v>
      </c>
      <c r="H8" s="450" t="s">
        <v>7</v>
      </c>
      <c r="I8" s="450"/>
      <c r="J8" s="450" t="s">
        <v>8</v>
      </c>
      <c r="K8" s="450" t="s">
        <v>9</v>
      </c>
      <c r="L8" s="370" t="s">
        <v>10</v>
      </c>
      <c r="M8" s="370" t="s">
        <v>11</v>
      </c>
    </row>
    <row r="9" spans="1:13" ht="64.5" customHeight="1">
      <c r="A9" s="370"/>
      <c r="B9" s="370"/>
      <c r="C9" s="370"/>
      <c r="D9" s="370"/>
      <c r="E9" s="370"/>
      <c r="F9" s="450"/>
      <c r="G9" s="450"/>
      <c r="H9" s="308" t="s">
        <v>15</v>
      </c>
      <c r="I9" s="308" t="s">
        <v>17</v>
      </c>
      <c r="J9" s="450"/>
      <c r="K9" s="450"/>
      <c r="L9" s="370"/>
      <c r="M9" s="370"/>
    </row>
    <row r="10" spans="1:13" s="1" customFormat="1">
      <c r="A10" s="10">
        <v>1</v>
      </c>
      <c r="B10" s="10">
        <v>2</v>
      </c>
      <c r="C10" s="10">
        <v>3</v>
      </c>
      <c r="D10" s="10">
        <v>4</v>
      </c>
      <c r="E10" s="10">
        <v>5</v>
      </c>
      <c r="F10" s="7">
        <v>6</v>
      </c>
      <c r="G10" s="7">
        <v>7</v>
      </c>
      <c r="H10" s="7">
        <v>8</v>
      </c>
      <c r="I10" s="7">
        <v>9</v>
      </c>
      <c r="J10" s="7">
        <v>10</v>
      </c>
      <c r="K10" s="7">
        <v>11</v>
      </c>
      <c r="L10" s="7">
        <v>12</v>
      </c>
      <c r="M10" s="7">
        <v>13</v>
      </c>
    </row>
    <row r="11" spans="1:13" ht="123" customHeight="1">
      <c r="A11" s="11" t="s">
        <v>216</v>
      </c>
      <c r="B11" s="59"/>
      <c r="C11" s="40"/>
      <c r="D11" s="305"/>
      <c r="E11" s="59"/>
      <c r="F11" s="59"/>
      <c r="G11" s="59"/>
      <c r="H11" s="59"/>
      <c r="I11" s="59"/>
      <c r="J11" s="59"/>
      <c r="K11" s="59"/>
      <c r="L11" s="59"/>
      <c r="M11" s="59"/>
    </row>
    <row r="12" spans="1:13" ht="132.75" customHeight="1">
      <c r="A12" s="11" t="s">
        <v>1044</v>
      </c>
      <c r="B12" s="110"/>
      <c r="C12" s="306"/>
      <c r="D12" s="43"/>
      <c r="E12" s="307"/>
      <c r="F12" s="86"/>
      <c r="G12" s="86"/>
      <c r="H12" s="86"/>
      <c r="I12" s="86"/>
      <c r="J12" s="86"/>
      <c r="K12" s="86"/>
      <c r="L12" s="110"/>
      <c r="M12" s="87"/>
    </row>
    <row r="13" spans="1:13" ht="104.25" customHeight="1">
      <c r="A13" s="11" t="s">
        <v>1043</v>
      </c>
      <c r="B13" s="43"/>
      <c r="C13" s="43"/>
      <c r="D13" s="11"/>
      <c r="E13" s="43"/>
      <c r="F13" s="86"/>
      <c r="G13" s="86"/>
      <c r="H13" s="86"/>
      <c r="I13" s="86"/>
      <c r="J13" s="86"/>
      <c r="K13" s="86"/>
      <c r="L13" s="43"/>
      <c r="M13" s="43"/>
    </row>
    <row r="14" spans="1:13" ht="30" customHeight="1">
      <c r="J14" s="417"/>
      <c r="K14" s="417"/>
      <c r="L14" s="417"/>
    </row>
    <row r="15" spans="1:13" ht="22.5" hidden="1" customHeight="1">
      <c r="A15" s="309"/>
      <c r="B15" s="310"/>
      <c r="C15" s="311"/>
      <c r="D15" s="274"/>
      <c r="E15" s="43"/>
      <c r="F15" s="290"/>
      <c r="G15" s="300"/>
      <c r="H15" s="300"/>
      <c r="I15" s="300"/>
      <c r="J15" s="300"/>
      <c r="K15" s="300"/>
      <c r="L15" s="43"/>
      <c r="M15" s="43"/>
    </row>
    <row r="16" spans="1:13" ht="24.75" hidden="1" customHeight="1">
      <c r="A16" s="312"/>
      <c r="B16" s="313"/>
      <c r="C16" s="314"/>
      <c r="D16" s="274"/>
      <c r="E16" s="43"/>
      <c r="F16" s="290"/>
      <c r="G16" s="300"/>
      <c r="H16" s="300"/>
      <c r="I16" s="300"/>
      <c r="J16" s="300"/>
      <c r="K16" s="300"/>
      <c r="L16" s="43"/>
      <c r="M16" s="43"/>
    </row>
    <row r="17" spans="1:13" ht="24.75" hidden="1" customHeight="1">
      <c r="A17" s="312"/>
      <c r="B17" s="313"/>
      <c r="C17" s="314"/>
      <c r="D17" s="274"/>
      <c r="E17" s="85"/>
      <c r="F17" s="315"/>
      <c r="G17" s="316"/>
      <c r="H17" s="316"/>
      <c r="I17" s="316"/>
      <c r="J17" s="316"/>
      <c r="K17" s="316"/>
      <c r="L17" s="85"/>
      <c r="M17" s="85"/>
    </row>
    <row r="18" spans="1:13" ht="26.25" customHeight="1">
      <c r="A18" s="302" t="s">
        <v>1116</v>
      </c>
      <c r="B18" s="317"/>
      <c r="C18" s="317"/>
      <c r="D18" s="303"/>
      <c r="E18" s="303"/>
      <c r="F18" s="303"/>
      <c r="G18" s="303"/>
      <c r="H18" s="303"/>
      <c r="I18" s="303"/>
      <c r="J18" s="303"/>
      <c r="K18" s="303"/>
      <c r="L18" s="303"/>
      <c r="M18" s="304"/>
    </row>
    <row r="19" spans="1:13" ht="15" customHeight="1">
      <c r="A19" s="448" t="s">
        <v>12</v>
      </c>
      <c r="B19" s="448" t="s">
        <v>0</v>
      </c>
      <c r="C19" s="448" t="s">
        <v>1</v>
      </c>
      <c r="D19" s="448" t="s">
        <v>1111</v>
      </c>
      <c r="E19" s="448" t="s">
        <v>3</v>
      </c>
      <c r="F19" s="449" t="s">
        <v>13</v>
      </c>
      <c r="G19" s="449"/>
      <c r="H19" s="449"/>
      <c r="I19" s="449"/>
      <c r="J19" s="449"/>
      <c r="K19" s="449"/>
      <c r="L19" s="448" t="s">
        <v>4</v>
      </c>
      <c r="M19" s="448"/>
    </row>
    <row r="20" spans="1:13" ht="15.75" customHeight="1">
      <c r="A20" s="370"/>
      <c r="B20" s="370"/>
      <c r="C20" s="370"/>
      <c r="D20" s="370"/>
      <c r="E20" s="370"/>
      <c r="F20" s="450" t="s">
        <v>5</v>
      </c>
      <c r="G20" s="450" t="s">
        <v>6</v>
      </c>
      <c r="H20" s="450"/>
      <c r="I20" s="450"/>
      <c r="J20" s="450"/>
      <c r="K20" s="450"/>
      <c r="L20" s="370"/>
      <c r="M20" s="370"/>
    </row>
    <row r="21" spans="1:13" ht="15.75" customHeight="1">
      <c r="A21" s="370"/>
      <c r="B21" s="370"/>
      <c r="C21" s="370"/>
      <c r="D21" s="370"/>
      <c r="E21" s="370"/>
      <c r="F21" s="450"/>
      <c r="G21" s="450" t="s">
        <v>14</v>
      </c>
      <c r="H21" s="450" t="s">
        <v>7</v>
      </c>
      <c r="I21" s="450"/>
      <c r="J21" s="450" t="s">
        <v>8</v>
      </c>
      <c r="K21" s="450" t="s">
        <v>9</v>
      </c>
      <c r="L21" s="370" t="s">
        <v>10</v>
      </c>
      <c r="M21" s="370" t="s">
        <v>11</v>
      </c>
    </row>
    <row r="22" spans="1:13" ht="64.5" customHeight="1">
      <c r="A22" s="370"/>
      <c r="B22" s="370"/>
      <c r="C22" s="370"/>
      <c r="D22" s="370"/>
      <c r="E22" s="370"/>
      <c r="F22" s="450"/>
      <c r="G22" s="450"/>
      <c r="H22" s="308" t="s">
        <v>15</v>
      </c>
      <c r="I22" s="308" t="s">
        <v>17</v>
      </c>
      <c r="J22" s="450"/>
      <c r="K22" s="450"/>
      <c r="L22" s="370"/>
      <c r="M22" s="370"/>
    </row>
    <row r="23" spans="1:13" s="1" customFormat="1">
      <c r="A23" s="10">
        <v>1</v>
      </c>
      <c r="B23" s="10">
        <v>2</v>
      </c>
      <c r="C23" s="10">
        <v>3</v>
      </c>
      <c r="D23" s="10">
        <v>4</v>
      </c>
      <c r="E23" s="10">
        <v>5</v>
      </c>
      <c r="F23" s="7">
        <v>6</v>
      </c>
      <c r="G23" s="7">
        <v>7</v>
      </c>
      <c r="H23" s="7">
        <v>8</v>
      </c>
      <c r="I23" s="7">
        <v>9</v>
      </c>
      <c r="J23" s="7">
        <v>10</v>
      </c>
      <c r="K23" s="7">
        <v>11</v>
      </c>
      <c r="L23" s="7">
        <v>12</v>
      </c>
      <c r="M23" s="7">
        <v>13</v>
      </c>
    </row>
    <row r="24" spans="1:13" ht="49.5" customHeight="1">
      <c r="A24" s="406" t="s">
        <v>1117</v>
      </c>
      <c r="B24" s="59"/>
      <c r="C24" s="40"/>
      <c r="D24" s="305"/>
      <c r="E24" s="59"/>
      <c r="F24" s="59"/>
      <c r="G24" s="59"/>
      <c r="H24" s="59"/>
      <c r="I24" s="59"/>
      <c r="J24" s="59"/>
      <c r="K24" s="59"/>
      <c r="L24" s="59"/>
      <c r="M24" s="59"/>
    </row>
    <row r="25" spans="1:13" ht="48.75" customHeight="1">
      <c r="A25" s="407"/>
      <c r="B25" s="110"/>
      <c r="C25" s="306"/>
      <c r="D25" s="43"/>
      <c r="E25" s="307"/>
      <c r="F25" s="86"/>
      <c r="G25" s="86"/>
      <c r="H25" s="86"/>
      <c r="I25" s="86"/>
      <c r="J25" s="86"/>
      <c r="K25" s="86"/>
      <c r="L25" s="110"/>
      <c r="M25" s="87"/>
    </row>
    <row r="26" spans="1:13" ht="65.25" customHeight="1">
      <c r="A26" s="408"/>
      <c r="B26" s="43"/>
      <c r="C26" s="43"/>
      <c r="D26" s="11"/>
      <c r="E26" s="43"/>
      <c r="F26" s="86"/>
      <c r="G26" s="86"/>
      <c r="H26" s="86"/>
      <c r="I26" s="86"/>
      <c r="J26" s="86"/>
      <c r="K26" s="86"/>
      <c r="L26" s="43"/>
      <c r="M26" s="43"/>
    </row>
    <row r="35" spans="6:6" s="63" customFormat="1">
      <c r="F35" s="73"/>
    </row>
    <row r="36" spans="6:6" s="63" customFormat="1">
      <c r="F36" s="75"/>
    </row>
    <row r="38" spans="6:6" s="63" customFormat="1">
      <c r="F38" s="76"/>
    </row>
  </sheetData>
  <mergeCells count="33">
    <mergeCell ref="M21:M22"/>
    <mergeCell ref="A24:A26"/>
    <mergeCell ref="E19:E22"/>
    <mergeCell ref="F19:K19"/>
    <mergeCell ref="L19:M20"/>
    <mergeCell ref="F20:F22"/>
    <mergeCell ref="G20:K20"/>
    <mergeCell ref="G21:G22"/>
    <mergeCell ref="H21:I21"/>
    <mergeCell ref="J21:J22"/>
    <mergeCell ref="K21:K22"/>
    <mergeCell ref="L21:L22"/>
    <mergeCell ref="J14:L14"/>
    <mergeCell ref="A19:A22"/>
    <mergeCell ref="B19:B22"/>
    <mergeCell ref="C19:C22"/>
    <mergeCell ref="D19:D22"/>
    <mergeCell ref="M8:M9"/>
    <mergeCell ref="A4:M4"/>
    <mergeCell ref="A6:A9"/>
    <mergeCell ref="B6:B9"/>
    <mergeCell ref="C6:C9"/>
    <mergeCell ref="D6:D9"/>
    <mergeCell ref="E6:E9"/>
    <mergeCell ref="F6:K6"/>
    <mergeCell ref="L6:M7"/>
    <mergeCell ref="F7:F9"/>
    <mergeCell ref="G7:K7"/>
    <mergeCell ref="G8:G9"/>
    <mergeCell ref="H8:I8"/>
    <mergeCell ref="J8:J9"/>
    <mergeCell ref="K8:K9"/>
    <mergeCell ref="L8:L9"/>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1"/>
  <sheetViews>
    <sheetView view="pageBreakPreview" topLeftCell="A136" zoomScale="60" zoomScaleNormal="60" zoomScalePageLayoutView="80" workbookViewId="0">
      <selection activeCell="I147" sqref="I147"/>
    </sheetView>
  </sheetViews>
  <sheetFormatPr defaultColWidth="9.140625" defaultRowHeight="15"/>
  <cols>
    <col min="1" max="1" width="21.7109375" style="67" customWidth="1"/>
    <col min="2" max="2" width="5" style="1" customWidth="1"/>
    <col min="3" max="3" width="31" style="67" customWidth="1"/>
    <col min="4" max="4" width="8.5703125" style="1" customWidth="1"/>
    <col min="5" max="5" width="21.5703125" style="1" customWidth="1"/>
    <col min="6" max="6" width="13.5703125" style="6" customWidth="1"/>
    <col min="7" max="7" width="13" style="6" customWidth="1"/>
    <col min="8" max="8" width="11.7109375" style="6" customWidth="1"/>
    <col min="9" max="9" width="12.85546875" style="6" customWidth="1"/>
    <col min="10" max="10" width="13.7109375" style="6" customWidth="1"/>
    <col min="11" max="11" width="16" style="6" customWidth="1"/>
    <col min="12" max="12" width="20.28515625" style="67" customWidth="1"/>
    <col min="13" max="13" width="45.7109375" style="1" customWidth="1"/>
    <col min="14" max="15" width="11.42578125" style="63" hidden="1" customWidth="1"/>
    <col min="16" max="16" width="12" style="264" hidden="1" customWidth="1"/>
    <col min="17" max="17" width="10.140625" style="264" hidden="1" customWidth="1"/>
    <col min="18" max="18" width="9.140625" style="264" hidden="1" customWidth="1"/>
    <col min="19" max="20" width="9.140625" style="63" hidden="1" customWidth="1"/>
    <col min="21" max="16384" width="9.140625" style="63"/>
  </cols>
  <sheetData>
    <row r="1" spans="1:18" ht="15.75">
      <c r="M1" s="275" t="s">
        <v>1046</v>
      </c>
    </row>
    <row r="2" spans="1:18" ht="15.75">
      <c r="M2" s="275" t="s">
        <v>1047</v>
      </c>
    </row>
    <row r="3" spans="1:18" ht="22.5" customHeight="1">
      <c r="A3" s="4"/>
      <c r="B3" s="4"/>
      <c r="C3" s="4"/>
      <c r="D3" s="4"/>
      <c r="E3" s="4"/>
      <c r="F3" s="4"/>
      <c r="G3" s="4"/>
      <c r="H3" s="4"/>
      <c r="I3" s="4"/>
      <c r="J3" s="4"/>
      <c r="K3" s="4"/>
      <c r="L3" s="4"/>
      <c r="M3" s="186"/>
    </row>
    <row r="4" spans="1:18" ht="15.75" customHeight="1">
      <c r="A4" s="430" t="s">
        <v>1045</v>
      </c>
      <c r="B4" s="430"/>
      <c r="C4" s="430"/>
      <c r="D4" s="430"/>
      <c r="E4" s="430"/>
      <c r="F4" s="430"/>
      <c r="G4" s="430"/>
      <c r="H4" s="430"/>
      <c r="I4" s="430"/>
      <c r="J4" s="430"/>
      <c r="K4" s="430"/>
      <c r="L4" s="430"/>
      <c r="M4" s="430"/>
      <c r="N4" s="8"/>
    </row>
    <row r="5" spans="1:18" ht="15" customHeight="1">
      <c r="A5" s="370" t="s">
        <v>12</v>
      </c>
      <c r="B5" s="370" t="s">
        <v>0</v>
      </c>
      <c r="C5" s="370" t="s">
        <v>1</v>
      </c>
      <c r="D5" s="370" t="s">
        <v>2</v>
      </c>
      <c r="E5" s="370" t="s">
        <v>3</v>
      </c>
      <c r="F5" s="373" t="s">
        <v>13</v>
      </c>
      <c r="G5" s="374"/>
      <c r="H5" s="374"/>
      <c r="I5" s="374"/>
      <c r="J5" s="374"/>
      <c r="K5" s="375"/>
      <c r="L5" s="371" t="s">
        <v>4</v>
      </c>
      <c r="M5" s="376"/>
    </row>
    <row r="6" spans="1:18" ht="15.75" customHeight="1">
      <c r="A6" s="370"/>
      <c r="B6" s="370"/>
      <c r="C6" s="370"/>
      <c r="D6" s="370"/>
      <c r="E6" s="370"/>
      <c r="F6" s="368" t="s">
        <v>5</v>
      </c>
      <c r="G6" s="373" t="s">
        <v>6</v>
      </c>
      <c r="H6" s="374"/>
      <c r="I6" s="374"/>
      <c r="J6" s="374"/>
      <c r="K6" s="374"/>
      <c r="L6" s="372"/>
      <c r="M6" s="377"/>
    </row>
    <row r="7" spans="1:18" ht="15.75" customHeight="1">
      <c r="A7" s="370"/>
      <c r="B7" s="370"/>
      <c r="C7" s="370"/>
      <c r="D7" s="370"/>
      <c r="E7" s="370"/>
      <c r="F7" s="378"/>
      <c r="G7" s="368" t="s">
        <v>14</v>
      </c>
      <c r="H7" s="373" t="s">
        <v>7</v>
      </c>
      <c r="I7" s="374"/>
      <c r="J7" s="368" t="s">
        <v>8</v>
      </c>
      <c r="K7" s="368" t="s">
        <v>9</v>
      </c>
      <c r="L7" s="370" t="s">
        <v>10</v>
      </c>
      <c r="M7" s="371" t="s">
        <v>11</v>
      </c>
    </row>
    <row r="8" spans="1:18" ht="64.5" customHeight="1">
      <c r="A8" s="370"/>
      <c r="B8" s="370"/>
      <c r="C8" s="370"/>
      <c r="D8" s="370"/>
      <c r="E8" s="370"/>
      <c r="F8" s="369"/>
      <c r="G8" s="369"/>
      <c r="H8" s="273" t="s">
        <v>15</v>
      </c>
      <c r="I8" s="273" t="s">
        <v>17</v>
      </c>
      <c r="J8" s="369"/>
      <c r="K8" s="369"/>
      <c r="L8" s="370"/>
      <c r="M8" s="372"/>
    </row>
    <row r="9" spans="1:18" s="1" customFormat="1">
      <c r="A9" s="10">
        <v>1</v>
      </c>
      <c r="B9" s="10">
        <v>2</v>
      </c>
      <c r="C9" s="10">
        <v>3</v>
      </c>
      <c r="D9" s="10">
        <v>4</v>
      </c>
      <c r="E9" s="10">
        <v>5</v>
      </c>
      <c r="F9" s="7">
        <v>6</v>
      </c>
      <c r="G9" s="7">
        <v>7</v>
      </c>
      <c r="H9" s="7">
        <v>8</v>
      </c>
      <c r="I9" s="7">
        <v>9</v>
      </c>
      <c r="J9" s="7">
        <v>10</v>
      </c>
      <c r="K9" s="7">
        <v>11</v>
      </c>
      <c r="L9" s="7">
        <v>12</v>
      </c>
      <c r="M9" s="7">
        <v>13</v>
      </c>
      <c r="P9" s="265"/>
      <c r="Q9" s="265"/>
      <c r="R9" s="265"/>
    </row>
    <row r="10" spans="1:18" ht="31.5" customHeight="1">
      <c r="A10" s="406" t="s">
        <v>216</v>
      </c>
      <c r="B10" s="59"/>
      <c r="C10" s="270" t="s">
        <v>217</v>
      </c>
      <c r="D10" s="271"/>
      <c r="E10" s="272"/>
      <c r="F10" s="272"/>
      <c r="G10" s="272"/>
      <c r="H10" s="272"/>
      <c r="I10" s="272"/>
      <c r="J10" s="272"/>
      <c r="K10" s="272"/>
      <c r="L10" s="272"/>
      <c r="M10" s="272"/>
      <c r="P10" s="266" t="s">
        <v>1029</v>
      </c>
      <c r="Q10" s="266" t="s">
        <v>1030</v>
      </c>
      <c r="R10" s="266" t="s">
        <v>1031</v>
      </c>
    </row>
    <row r="11" spans="1:18" ht="81" customHeight="1">
      <c r="A11" s="407"/>
      <c r="B11" s="421">
        <v>1</v>
      </c>
      <c r="C11" s="424" t="s">
        <v>218</v>
      </c>
      <c r="D11" s="293">
        <v>2024</v>
      </c>
      <c r="E11" s="110" t="s">
        <v>219</v>
      </c>
      <c r="F11" s="86">
        <f>G11+H11+I11+J11+K11</f>
        <v>132</v>
      </c>
      <c r="G11" s="86"/>
      <c r="H11" s="86"/>
      <c r="I11" s="86">
        <v>72</v>
      </c>
      <c r="J11" s="86"/>
      <c r="K11" s="86">
        <v>60</v>
      </c>
      <c r="L11" s="43" t="s">
        <v>220</v>
      </c>
      <c r="M11" s="294" t="s">
        <v>1058</v>
      </c>
      <c r="P11" s="11"/>
      <c r="Q11" s="11" t="s">
        <v>1039</v>
      </c>
      <c r="R11" s="11">
        <v>0</v>
      </c>
    </row>
    <row r="12" spans="1:18" ht="81" customHeight="1">
      <c r="A12" s="407"/>
      <c r="B12" s="422"/>
      <c r="C12" s="425"/>
      <c r="D12" s="293">
        <v>2025</v>
      </c>
      <c r="E12" s="110" t="s">
        <v>219</v>
      </c>
      <c r="F12" s="86">
        <f>G12+H12+I12+J12+K12</f>
        <v>60</v>
      </c>
      <c r="G12" s="86"/>
      <c r="H12" s="86"/>
      <c r="I12" s="86"/>
      <c r="J12" s="86"/>
      <c r="K12" s="86">
        <v>60</v>
      </c>
      <c r="L12" s="43" t="s">
        <v>220</v>
      </c>
      <c r="M12" s="43" t="s">
        <v>1078</v>
      </c>
      <c r="P12" s="11"/>
      <c r="Q12" s="11"/>
      <c r="R12" s="11"/>
    </row>
    <row r="13" spans="1:18" ht="81" customHeight="1">
      <c r="A13" s="407"/>
      <c r="B13" s="423"/>
      <c r="C13" s="426"/>
      <c r="D13" s="293">
        <v>2026</v>
      </c>
      <c r="E13" s="110" t="s">
        <v>219</v>
      </c>
      <c r="F13" s="86">
        <f>G13+H13+I13+J13+K13</f>
        <v>60</v>
      </c>
      <c r="G13" s="86"/>
      <c r="H13" s="86"/>
      <c r="I13" s="86"/>
      <c r="J13" s="86"/>
      <c r="K13" s="86">
        <v>60</v>
      </c>
      <c r="L13" s="43" t="s">
        <v>220</v>
      </c>
      <c r="M13" s="43"/>
      <c r="P13" s="11"/>
      <c r="Q13" s="11"/>
      <c r="R13" s="11"/>
    </row>
    <row r="14" spans="1:18" ht="45.75" customHeight="1">
      <c r="A14" s="407"/>
      <c r="B14" s="421">
        <v>2</v>
      </c>
      <c r="C14" s="424" t="s">
        <v>221</v>
      </c>
      <c r="D14" s="274">
        <v>2024</v>
      </c>
      <c r="E14" s="188" t="s">
        <v>219</v>
      </c>
      <c r="F14" s="189">
        <f>G14+H14+I14+J14+K14</f>
        <v>0</v>
      </c>
      <c r="G14" s="189"/>
      <c r="H14" s="189"/>
      <c r="I14" s="189"/>
      <c r="J14" s="189"/>
      <c r="K14" s="189"/>
      <c r="L14" s="128" t="s">
        <v>222</v>
      </c>
      <c r="M14" s="43"/>
      <c r="P14" s="11"/>
      <c r="Q14" s="11"/>
      <c r="R14" s="11"/>
    </row>
    <row r="15" spans="1:18" ht="46.5" customHeight="1">
      <c r="A15" s="407"/>
      <c r="B15" s="422"/>
      <c r="C15" s="425"/>
      <c r="D15" s="274">
        <v>2025</v>
      </c>
      <c r="E15" s="188" t="s">
        <v>219</v>
      </c>
      <c r="F15" s="189">
        <f t="shared" ref="F15:F16" si="0">G15+H15+I15+J15+K15</f>
        <v>0</v>
      </c>
      <c r="G15" s="189"/>
      <c r="H15" s="189"/>
      <c r="I15" s="189"/>
      <c r="J15" s="189"/>
      <c r="K15" s="189"/>
      <c r="L15" s="128" t="s">
        <v>222</v>
      </c>
      <c r="M15" s="43"/>
      <c r="P15" s="11"/>
      <c r="Q15" s="11"/>
      <c r="R15" s="11"/>
    </row>
    <row r="16" spans="1:18" ht="36" customHeight="1">
      <c r="A16" s="407"/>
      <c r="B16" s="423"/>
      <c r="C16" s="426"/>
      <c r="D16" s="274">
        <v>2026</v>
      </c>
      <c r="E16" s="188" t="s">
        <v>219</v>
      </c>
      <c r="F16" s="189">
        <f t="shared" si="0"/>
        <v>0</v>
      </c>
      <c r="G16" s="189"/>
      <c r="H16" s="189"/>
      <c r="I16" s="189"/>
      <c r="J16" s="189"/>
      <c r="K16" s="189"/>
      <c r="L16" s="128" t="s">
        <v>222</v>
      </c>
      <c r="M16" s="43"/>
      <c r="P16" s="11"/>
      <c r="Q16" s="11"/>
      <c r="R16" s="11"/>
    </row>
    <row r="17" spans="1:18" ht="65.25" customHeight="1">
      <c r="A17" s="407"/>
      <c r="B17" s="421">
        <v>3</v>
      </c>
      <c r="C17" s="424" t="s">
        <v>223</v>
      </c>
      <c r="D17" s="274">
        <v>2024</v>
      </c>
      <c r="E17" s="188" t="s">
        <v>219</v>
      </c>
      <c r="F17" s="189">
        <f>G17+H17+I17+J17+K17</f>
        <v>400</v>
      </c>
      <c r="G17" s="189"/>
      <c r="H17" s="189"/>
      <c r="I17" s="189">
        <v>400</v>
      </c>
      <c r="J17" s="189"/>
      <c r="K17" s="189"/>
      <c r="L17" s="190" t="s">
        <v>224</v>
      </c>
      <c r="M17" s="190" t="s">
        <v>1059</v>
      </c>
      <c r="N17" s="63">
        <v>4</v>
      </c>
      <c r="P17" s="263" t="s">
        <v>1028</v>
      </c>
      <c r="Q17" s="11"/>
      <c r="R17" s="11"/>
    </row>
    <row r="18" spans="1:18" ht="56.25" customHeight="1">
      <c r="A18" s="407"/>
      <c r="B18" s="422"/>
      <c r="C18" s="425"/>
      <c r="D18" s="274">
        <v>2025</v>
      </c>
      <c r="E18" s="188" t="s">
        <v>219</v>
      </c>
      <c r="F18" s="189">
        <f t="shared" ref="F18:F19" si="1">G18+H18+I18+J18+K18</f>
        <v>28</v>
      </c>
      <c r="G18" s="189"/>
      <c r="H18" s="189"/>
      <c r="I18" s="189">
        <v>28</v>
      </c>
      <c r="J18" s="189"/>
      <c r="K18" s="189"/>
      <c r="L18" s="190" t="s">
        <v>224</v>
      </c>
      <c r="M18" s="190" t="s">
        <v>1059</v>
      </c>
      <c r="P18" s="263"/>
      <c r="Q18" s="11"/>
      <c r="R18" s="11"/>
    </row>
    <row r="19" spans="1:18" ht="60" customHeight="1">
      <c r="A19" s="407"/>
      <c r="B19" s="423"/>
      <c r="C19" s="426"/>
      <c r="D19" s="274">
        <v>2026</v>
      </c>
      <c r="E19" s="188" t="s">
        <v>219</v>
      </c>
      <c r="F19" s="189">
        <f t="shared" si="1"/>
        <v>0</v>
      </c>
      <c r="G19" s="189"/>
      <c r="H19" s="189"/>
      <c r="I19" s="189">
        <v>0</v>
      </c>
      <c r="J19" s="189"/>
      <c r="K19" s="189"/>
      <c r="L19" s="190" t="s">
        <v>224</v>
      </c>
      <c r="M19" s="190" t="s">
        <v>1059</v>
      </c>
      <c r="P19" s="263"/>
      <c r="Q19" s="11"/>
      <c r="R19" s="11"/>
    </row>
    <row r="20" spans="1:18" ht="120.75" customHeight="1">
      <c r="A20" s="407"/>
      <c r="B20" s="421">
        <v>4</v>
      </c>
      <c r="C20" s="459" t="s">
        <v>733</v>
      </c>
      <c r="D20" s="274">
        <v>2024</v>
      </c>
      <c r="E20" s="188" t="s">
        <v>219</v>
      </c>
      <c r="F20" s="189">
        <f>G20+H20+I20+J20+K20</f>
        <v>25027.4</v>
      </c>
      <c r="G20" s="189"/>
      <c r="H20" s="189"/>
      <c r="I20" s="189">
        <v>25027.4</v>
      </c>
      <c r="J20" s="189"/>
      <c r="K20" s="189"/>
      <c r="L20" s="128" t="s">
        <v>292</v>
      </c>
      <c r="M20" s="190" t="s">
        <v>1060</v>
      </c>
      <c r="N20" s="63">
        <v>5</v>
      </c>
      <c r="P20" s="254"/>
      <c r="Q20" s="11"/>
      <c r="R20" s="254" t="s">
        <v>1041</v>
      </c>
    </row>
    <row r="21" spans="1:18" ht="129.75" customHeight="1">
      <c r="A21" s="407"/>
      <c r="B21" s="422"/>
      <c r="C21" s="460"/>
      <c r="D21" s="274">
        <v>2025</v>
      </c>
      <c r="E21" s="188" t="s">
        <v>219</v>
      </c>
      <c r="F21" s="189">
        <f t="shared" ref="F21:F22" si="2">G21+H21+I21+J21+K21</f>
        <v>26784.09</v>
      </c>
      <c r="G21" s="189"/>
      <c r="H21" s="189"/>
      <c r="I21" s="189">
        <v>26784.09</v>
      </c>
      <c r="J21" s="189"/>
      <c r="K21" s="189"/>
      <c r="L21" s="128" t="s">
        <v>292</v>
      </c>
      <c r="M21" s="190" t="s">
        <v>1076</v>
      </c>
      <c r="P21" s="254"/>
      <c r="Q21" s="11"/>
      <c r="R21" s="254"/>
    </row>
    <row r="22" spans="1:18" ht="129" customHeight="1">
      <c r="A22" s="407"/>
      <c r="B22" s="423"/>
      <c r="C22" s="461"/>
      <c r="D22" s="274">
        <v>2026</v>
      </c>
      <c r="E22" s="188" t="s">
        <v>219</v>
      </c>
      <c r="F22" s="189">
        <f t="shared" si="2"/>
        <v>32290</v>
      </c>
      <c r="G22" s="189"/>
      <c r="H22" s="189"/>
      <c r="I22" s="189">
        <v>32290</v>
      </c>
      <c r="J22" s="189"/>
      <c r="K22" s="189"/>
      <c r="L22" s="128" t="s">
        <v>292</v>
      </c>
      <c r="M22" s="190" t="s">
        <v>1077</v>
      </c>
      <c r="P22" s="254"/>
      <c r="Q22" s="11"/>
      <c r="R22" s="254"/>
    </row>
    <row r="23" spans="1:18" ht="57.6" customHeight="1">
      <c r="A23" s="407"/>
      <c r="B23" s="421">
        <v>5</v>
      </c>
      <c r="C23" s="424" t="s">
        <v>1061</v>
      </c>
      <c r="D23" s="274">
        <v>2024</v>
      </c>
      <c r="E23" s="188" t="s">
        <v>219</v>
      </c>
      <c r="F23" s="189">
        <f>G23+H23+I23+J23+K23</f>
        <v>55.1</v>
      </c>
      <c r="G23" s="189"/>
      <c r="H23" s="189"/>
      <c r="I23" s="189">
        <v>55.1</v>
      </c>
      <c r="J23" s="189"/>
      <c r="K23" s="189"/>
      <c r="L23" s="128" t="s">
        <v>646</v>
      </c>
      <c r="M23" s="190" t="s">
        <v>1062</v>
      </c>
      <c r="N23" s="63">
        <v>6</v>
      </c>
      <c r="P23" s="11"/>
      <c r="Q23" s="254"/>
      <c r="R23" s="11"/>
    </row>
    <row r="24" spans="1:18" ht="39.75" customHeight="1">
      <c r="A24" s="407"/>
      <c r="B24" s="422"/>
      <c r="C24" s="425"/>
      <c r="D24" s="274">
        <v>2025</v>
      </c>
      <c r="E24" s="188" t="s">
        <v>219</v>
      </c>
      <c r="F24" s="189">
        <f t="shared" ref="F24:F25" si="3">G24+H24+I24+J24+K24</f>
        <v>0</v>
      </c>
      <c r="G24" s="189"/>
      <c r="H24" s="189"/>
      <c r="I24" s="189"/>
      <c r="J24" s="189"/>
      <c r="K24" s="189"/>
      <c r="L24" s="128" t="s">
        <v>646</v>
      </c>
      <c r="M24" s="190" t="s">
        <v>1062</v>
      </c>
      <c r="P24" s="11"/>
      <c r="Q24" s="254"/>
      <c r="R24" s="11"/>
    </row>
    <row r="25" spans="1:18" ht="58.5" customHeight="1">
      <c r="A25" s="408"/>
      <c r="B25" s="423"/>
      <c r="C25" s="426"/>
      <c r="D25" s="274">
        <v>2026</v>
      </c>
      <c r="E25" s="188" t="s">
        <v>219</v>
      </c>
      <c r="F25" s="189">
        <f t="shared" si="3"/>
        <v>20</v>
      </c>
      <c r="G25" s="189"/>
      <c r="H25" s="189"/>
      <c r="I25" s="189">
        <v>20</v>
      </c>
      <c r="J25" s="189"/>
      <c r="K25" s="189"/>
      <c r="L25" s="128" t="s">
        <v>646</v>
      </c>
      <c r="M25" s="190" t="s">
        <v>1062</v>
      </c>
      <c r="P25" s="11"/>
      <c r="Q25" s="254"/>
      <c r="R25" s="11"/>
    </row>
    <row r="26" spans="1:18" s="264" customFormat="1" ht="48.75" customHeight="1">
      <c r="A26" s="406" t="s">
        <v>1044</v>
      </c>
      <c r="B26" s="276"/>
      <c r="C26" s="277" t="s">
        <v>225</v>
      </c>
      <c r="D26" s="278"/>
      <c r="E26" s="289"/>
      <c r="F26" s="279"/>
      <c r="G26" s="279"/>
      <c r="H26" s="279"/>
      <c r="I26" s="279"/>
      <c r="J26" s="279"/>
      <c r="K26" s="279"/>
      <c r="L26" s="276"/>
      <c r="M26" s="283"/>
      <c r="P26" s="266"/>
      <c r="Q26" s="266"/>
      <c r="R26" s="266"/>
    </row>
    <row r="27" spans="1:18" ht="48" customHeight="1">
      <c r="A27" s="407"/>
      <c r="B27" s="421">
        <v>1</v>
      </c>
      <c r="C27" s="424" t="s">
        <v>226</v>
      </c>
      <c r="D27" s="274">
        <v>2024</v>
      </c>
      <c r="E27" s="188" t="s">
        <v>219</v>
      </c>
      <c r="F27" s="189">
        <f>G27+H27+I27+J27+K27</f>
        <v>60</v>
      </c>
      <c r="G27" s="189">
        <v>20</v>
      </c>
      <c r="H27" s="189"/>
      <c r="I27" s="189">
        <v>10</v>
      </c>
      <c r="J27" s="189">
        <v>10</v>
      </c>
      <c r="K27" s="189">
        <v>20</v>
      </c>
      <c r="L27" s="188" t="s">
        <v>208</v>
      </c>
      <c r="M27" s="88" t="s">
        <v>1063</v>
      </c>
      <c r="P27" s="43" t="s">
        <v>1033</v>
      </c>
      <c r="Q27" s="11"/>
      <c r="R27" s="11">
        <v>0</v>
      </c>
    </row>
    <row r="28" spans="1:18" ht="52.5" customHeight="1">
      <c r="A28" s="407"/>
      <c r="B28" s="422"/>
      <c r="C28" s="425"/>
      <c r="D28" s="274">
        <v>2025</v>
      </c>
      <c r="E28" s="188" t="s">
        <v>219</v>
      </c>
      <c r="F28" s="189">
        <f t="shared" ref="F28:F29" si="4">G28+H28+I28+J28+K28</f>
        <v>50</v>
      </c>
      <c r="G28" s="189">
        <v>20</v>
      </c>
      <c r="H28" s="189"/>
      <c r="I28" s="189">
        <v>0</v>
      </c>
      <c r="J28" s="189">
        <v>10</v>
      </c>
      <c r="K28" s="189">
        <v>20</v>
      </c>
      <c r="L28" s="188" t="s">
        <v>208</v>
      </c>
      <c r="M28" s="88" t="s">
        <v>1063</v>
      </c>
      <c r="P28" s="43"/>
      <c r="Q28" s="11"/>
      <c r="R28" s="11"/>
    </row>
    <row r="29" spans="1:18" ht="42" customHeight="1">
      <c r="A29" s="407"/>
      <c r="B29" s="423"/>
      <c r="C29" s="426"/>
      <c r="D29" s="274">
        <v>2026</v>
      </c>
      <c r="E29" s="188" t="s">
        <v>219</v>
      </c>
      <c r="F29" s="189">
        <f t="shared" si="4"/>
        <v>20</v>
      </c>
      <c r="G29" s="189"/>
      <c r="H29" s="189"/>
      <c r="I29" s="189">
        <v>0</v>
      </c>
      <c r="J29" s="189"/>
      <c r="K29" s="189">
        <v>20</v>
      </c>
      <c r="L29" s="188" t="s">
        <v>208</v>
      </c>
      <c r="M29" s="88" t="s">
        <v>1063</v>
      </c>
      <c r="P29" s="43"/>
      <c r="Q29" s="11"/>
      <c r="R29" s="11"/>
    </row>
    <row r="30" spans="1:18" ht="37.5" customHeight="1">
      <c r="A30" s="407"/>
      <c r="B30" s="421">
        <v>2</v>
      </c>
      <c r="C30" s="421" t="s">
        <v>227</v>
      </c>
      <c r="D30" s="274">
        <v>2024</v>
      </c>
      <c r="E30" s="110" t="s">
        <v>219</v>
      </c>
      <c r="F30" s="86">
        <f>G30+H30+I30+J30+K30</f>
        <v>100</v>
      </c>
      <c r="G30" s="189"/>
      <c r="H30" s="189"/>
      <c r="I30" s="189">
        <v>100</v>
      </c>
      <c r="J30" s="189"/>
      <c r="K30" s="189"/>
      <c r="L30" s="110" t="s">
        <v>228</v>
      </c>
      <c r="M30" s="87"/>
      <c r="P30" s="11"/>
      <c r="Q30" s="11"/>
      <c r="R30" s="11"/>
    </row>
    <row r="31" spans="1:18" ht="33.75" customHeight="1">
      <c r="A31" s="407"/>
      <c r="B31" s="422"/>
      <c r="C31" s="422"/>
      <c r="D31" s="274">
        <v>2025</v>
      </c>
      <c r="E31" s="110" t="s">
        <v>219</v>
      </c>
      <c r="F31" s="86">
        <f t="shared" ref="F31:F32" si="5">G31+H31+I31+J31+K31</f>
        <v>0</v>
      </c>
      <c r="G31" s="189"/>
      <c r="H31" s="189"/>
      <c r="I31" s="189">
        <v>0</v>
      </c>
      <c r="J31" s="189"/>
      <c r="K31" s="189"/>
      <c r="L31" s="110" t="s">
        <v>228</v>
      </c>
      <c r="M31" s="87"/>
      <c r="P31" s="11"/>
      <c r="Q31" s="11"/>
      <c r="R31" s="11"/>
    </row>
    <row r="32" spans="1:18" ht="42.75" customHeight="1">
      <c r="A32" s="407"/>
      <c r="B32" s="423"/>
      <c r="C32" s="423"/>
      <c r="D32" s="274">
        <v>2026</v>
      </c>
      <c r="E32" s="110" t="s">
        <v>219</v>
      </c>
      <c r="F32" s="86">
        <f t="shared" si="5"/>
        <v>0</v>
      </c>
      <c r="G32" s="189"/>
      <c r="H32" s="189"/>
      <c r="I32" s="189">
        <v>0</v>
      </c>
      <c r="J32" s="189"/>
      <c r="K32" s="189"/>
      <c r="L32" s="110" t="s">
        <v>228</v>
      </c>
      <c r="M32" s="87"/>
      <c r="P32" s="11"/>
      <c r="Q32" s="11"/>
      <c r="R32" s="11"/>
    </row>
    <row r="33" spans="1:20" s="264" customFormat="1" ht="48.75" customHeight="1">
      <c r="A33" s="407"/>
      <c r="B33" s="276"/>
      <c r="C33" s="277" t="s">
        <v>230</v>
      </c>
      <c r="D33" s="278">
        <v>2026</v>
      </c>
      <c r="E33" s="289"/>
      <c r="F33" s="279"/>
      <c r="G33" s="279"/>
      <c r="H33" s="279"/>
      <c r="I33" s="279"/>
      <c r="J33" s="279"/>
      <c r="K33" s="279"/>
      <c r="L33" s="276"/>
      <c r="M33" s="283"/>
      <c r="P33" s="266"/>
      <c r="Q33" s="266"/>
      <c r="R33" s="266"/>
    </row>
    <row r="34" spans="1:20" ht="86.25" customHeight="1">
      <c r="A34" s="407"/>
      <c r="B34" s="421">
        <v>1</v>
      </c>
      <c r="C34" s="421" t="s">
        <v>231</v>
      </c>
      <c r="D34" s="274">
        <v>2024</v>
      </c>
      <c r="E34" s="110" t="s">
        <v>219</v>
      </c>
      <c r="F34" s="86">
        <f>G34+H34+I34+J34+K34</f>
        <v>0</v>
      </c>
      <c r="G34" s="189"/>
      <c r="H34" s="189"/>
      <c r="I34" s="189"/>
      <c r="J34" s="189"/>
      <c r="K34" s="189"/>
      <c r="L34" s="43" t="s">
        <v>232</v>
      </c>
      <c r="M34" s="87"/>
      <c r="P34" s="11"/>
      <c r="Q34" s="11"/>
      <c r="R34" s="11" t="s">
        <v>1042</v>
      </c>
    </row>
    <row r="35" spans="1:20" ht="48.75" customHeight="1">
      <c r="A35" s="407"/>
      <c r="B35" s="422"/>
      <c r="C35" s="422"/>
      <c r="D35" s="274">
        <v>2025</v>
      </c>
      <c r="E35" s="110" t="s">
        <v>219</v>
      </c>
      <c r="F35" s="86">
        <f t="shared" ref="F35:F36" si="6">G35+H35+I35+J35+K35</f>
        <v>11</v>
      </c>
      <c r="G35" s="189"/>
      <c r="H35" s="189"/>
      <c r="I35" s="189">
        <v>11</v>
      </c>
      <c r="J35" s="189"/>
      <c r="K35" s="189"/>
      <c r="L35" s="43" t="s">
        <v>232</v>
      </c>
      <c r="M35" s="87"/>
      <c r="P35" s="43">
        <v>0</v>
      </c>
      <c r="Q35" s="11"/>
      <c r="R35" s="11"/>
    </row>
    <row r="36" spans="1:20" ht="89.25" customHeight="1">
      <c r="A36" s="407"/>
      <c r="B36" s="422"/>
      <c r="C36" s="422"/>
      <c r="D36" s="274">
        <v>2026</v>
      </c>
      <c r="E36" s="110" t="s">
        <v>219</v>
      </c>
      <c r="F36" s="86">
        <f t="shared" si="6"/>
        <v>0</v>
      </c>
      <c r="G36" s="189"/>
      <c r="H36" s="189"/>
      <c r="I36" s="189"/>
      <c r="J36" s="189"/>
      <c r="K36" s="189"/>
      <c r="L36" s="43" t="s">
        <v>232</v>
      </c>
      <c r="M36" s="87"/>
      <c r="P36" s="43"/>
      <c r="Q36" s="11"/>
      <c r="R36" s="11"/>
    </row>
    <row r="37" spans="1:20" ht="36" customHeight="1">
      <c r="A37" s="407"/>
      <c r="B37" s="421">
        <v>2</v>
      </c>
      <c r="C37" s="421" t="s">
        <v>233</v>
      </c>
      <c r="D37" s="274">
        <v>2024</v>
      </c>
      <c r="E37" s="110" t="s">
        <v>219</v>
      </c>
      <c r="F37" s="86">
        <f>G37+H37+I37+J37+K37</f>
        <v>0</v>
      </c>
      <c r="G37" s="189"/>
      <c r="H37" s="189"/>
      <c r="I37" s="189"/>
      <c r="J37" s="189"/>
      <c r="K37" s="189"/>
      <c r="L37" s="43" t="s">
        <v>1048</v>
      </c>
      <c r="M37" s="87"/>
      <c r="P37" s="11"/>
      <c r="Q37" s="11"/>
      <c r="R37" s="11" t="s">
        <v>1042</v>
      </c>
    </row>
    <row r="38" spans="1:20" ht="37.5" customHeight="1">
      <c r="A38" s="407"/>
      <c r="B38" s="422"/>
      <c r="C38" s="422"/>
      <c r="D38" s="274">
        <v>2025</v>
      </c>
      <c r="E38" s="110" t="s">
        <v>219</v>
      </c>
      <c r="F38" s="86">
        <f t="shared" ref="F38:F39" si="7">G38+H38+I38+J38+K38</f>
        <v>0</v>
      </c>
      <c r="G38" s="189"/>
      <c r="H38" s="189"/>
      <c r="I38" s="189"/>
      <c r="J38" s="189"/>
      <c r="K38" s="189"/>
      <c r="L38" s="43" t="s">
        <v>1048</v>
      </c>
      <c r="M38" s="87"/>
      <c r="P38" s="43">
        <v>0</v>
      </c>
      <c r="Q38" s="11"/>
      <c r="R38" s="11"/>
    </row>
    <row r="39" spans="1:20" ht="35.25" customHeight="1">
      <c r="A39" s="407"/>
      <c r="B39" s="422"/>
      <c r="C39" s="422"/>
      <c r="D39" s="274">
        <v>2026</v>
      </c>
      <c r="E39" s="110" t="s">
        <v>219</v>
      </c>
      <c r="F39" s="86">
        <f t="shared" si="7"/>
        <v>0</v>
      </c>
      <c r="G39" s="189"/>
      <c r="H39" s="189"/>
      <c r="I39" s="189"/>
      <c r="J39" s="189"/>
      <c r="K39" s="189"/>
      <c r="L39" s="43" t="s">
        <v>1048</v>
      </c>
      <c r="M39" s="87"/>
      <c r="P39" s="43"/>
      <c r="Q39" s="11"/>
      <c r="R39" s="11"/>
    </row>
    <row r="40" spans="1:20" ht="35.25" customHeight="1">
      <c r="A40" s="407"/>
      <c r="B40" s="421">
        <v>3</v>
      </c>
      <c r="C40" s="424" t="s">
        <v>729</v>
      </c>
      <c r="D40" s="274">
        <v>2024</v>
      </c>
      <c r="E40" s="188" t="s">
        <v>219</v>
      </c>
      <c r="F40" s="189">
        <f>G40+H40+I40+J40+K40</f>
        <v>60</v>
      </c>
      <c r="G40" s="189">
        <v>50</v>
      </c>
      <c r="H40" s="189"/>
      <c r="I40" s="189"/>
      <c r="J40" s="189"/>
      <c r="K40" s="189">
        <v>10</v>
      </c>
      <c r="L40" s="191" t="s">
        <v>235</v>
      </c>
      <c r="M40" s="87" t="s">
        <v>1064</v>
      </c>
      <c r="P40" s="43">
        <v>132</v>
      </c>
      <c r="Q40" s="11">
        <v>130</v>
      </c>
      <c r="R40" s="11"/>
    </row>
    <row r="41" spans="1:20" ht="33.75" customHeight="1">
      <c r="A41" s="407"/>
      <c r="B41" s="422"/>
      <c r="C41" s="425"/>
      <c r="D41" s="274">
        <v>2025</v>
      </c>
      <c r="E41" s="188" t="s">
        <v>219</v>
      </c>
      <c r="F41" s="189">
        <f t="shared" ref="F41:F42" si="8">G41+H41+I41+J41+K41</f>
        <v>60</v>
      </c>
      <c r="G41" s="189">
        <v>50</v>
      </c>
      <c r="H41" s="189"/>
      <c r="I41" s="189"/>
      <c r="J41" s="189"/>
      <c r="K41" s="189">
        <v>10</v>
      </c>
      <c r="L41" s="191" t="s">
        <v>235</v>
      </c>
      <c r="M41" s="87" t="s">
        <v>1064</v>
      </c>
      <c r="P41" s="43"/>
      <c r="Q41" s="11"/>
      <c r="R41" s="11"/>
    </row>
    <row r="42" spans="1:20" ht="39" customHeight="1">
      <c r="A42" s="407"/>
      <c r="B42" s="423"/>
      <c r="C42" s="426"/>
      <c r="D42" s="274">
        <v>2026</v>
      </c>
      <c r="E42" s="188" t="s">
        <v>219</v>
      </c>
      <c r="F42" s="189">
        <f t="shared" si="8"/>
        <v>10</v>
      </c>
      <c r="G42" s="189"/>
      <c r="H42" s="189"/>
      <c r="I42" s="189"/>
      <c r="J42" s="189"/>
      <c r="K42" s="189">
        <v>10</v>
      </c>
      <c r="L42" s="191" t="s">
        <v>235</v>
      </c>
      <c r="M42" s="87" t="s">
        <v>1064</v>
      </c>
      <c r="P42" s="43"/>
      <c r="Q42" s="11"/>
      <c r="R42" s="11"/>
    </row>
    <row r="43" spans="1:20" ht="51.75" customHeight="1">
      <c r="A43" s="407"/>
      <c r="B43" s="421">
        <v>4</v>
      </c>
      <c r="C43" s="424" t="s">
        <v>236</v>
      </c>
      <c r="D43" s="274">
        <v>2024</v>
      </c>
      <c r="E43" s="188" t="s">
        <v>219</v>
      </c>
      <c r="F43" s="189">
        <f>G43+H43+I43+J43+K43</f>
        <v>0</v>
      </c>
      <c r="G43" s="189"/>
      <c r="H43" s="189"/>
      <c r="I43" s="189"/>
      <c r="J43" s="189"/>
      <c r="K43" s="189"/>
      <c r="L43" s="191" t="s">
        <v>237</v>
      </c>
      <c r="M43" s="87"/>
      <c r="P43" s="43">
        <v>0</v>
      </c>
      <c r="Q43" s="11"/>
      <c r="R43" s="11"/>
      <c r="T43" s="63">
        <v>482</v>
      </c>
    </row>
    <row r="44" spans="1:20" ht="50.25" customHeight="1">
      <c r="A44" s="407"/>
      <c r="B44" s="422"/>
      <c r="C44" s="425"/>
      <c r="D44" s="274">
        <v>2025</v>
      </c>
      <c r="E44" s="188" t="s">
        <v>219</v>
      </c>
      <c r="F44" s="189">
        <f t="shared" ref="F44:F45" si="9">G44+H44+I44+J44+K44</f>
        <v>0</v>
      </c>
      <c r="G44" s="189"/>
      <c r="H44" s="189"/>
      <c r="I44" s="189"/>
      <c r="J44" s="189"/>
      <c r="K44" s="189"/>
      <c r="L44" s="191" t="s">
        <v>237</v>
      </c>
      <c r="M44" s="87"/>
      <c r="P44" s="43"/>
      <c r="Q44" s="11"/>
      <c r="R44" s="11"/>
    </row>
    <row r="45" spans="1:20" ht="50.25" customHeight="1">
      <c r="A45" s="407"/>
      <c r="B45" s="423"/>
      <c r="C45" s="426"/>
      <c r="D45" s="274">
        <v>2026</v>
      </c>
      <c r="E45" s="188" t="s">
        <v>219</v>
      </c>
      <c r="F45" s="189">
        <f t="shared" si="9"/>
        <v>0</v>
      </c>
      <c r="G45" s="189"/>
      <c r="H45" s="189"/>
      <c r="I45" s="189"/>
      <c r="J45" s="189"/>
      <c r="K45" s="189"/>
      <c r="L45" s="191" t="s">
        <v>237</v>
      </c>
      <c r="M45" s="87"/>
      <c r="P45" s="43"/>
      <c r="Q45" s="11"/>
      <c r="R45" s="11"/>
    </row>
    <row r="46" spans="1:20" ht="87.75" customHeight="1">
      <c r="A46" s="407"/>
      <c r="B46" s="421">
        <v>5</v>
      </c>
      <c r="C46" s="421" t="s">
        <v>238</v>
      </c>
      <c r="D46" s="274">
        <v>2024</v>
      </c>
      <c r="E46" s="110" t="s">
        <v>219</v>
      </c>
      <c r="F46" s="86">
        <f>G46+H46+I46+J46+K46</f>
        <v>0</v>
      </c>
      <c r="G46" s="189"/>
      <c r="H46" s="189"/>
      <c r="I46" s="189"/>
      <c r="J46" s="189"/>
      <c r="K46" s="189"/>
      <c r="L46" s="111" t="s">
        <v>239</v>
      </c>
      <c r="M46" s="88"/>
      <c r="P46" s="43">
        <v>0</v>
      </c>
      <c r="Q46" s="11"/>
      <c r="R46" s="11" t="s">
        <v>681</v>
      </c>
      <c r="T46" s="63">
        <v>730</v>
      </c>
    </row>
    <row r="47" spans="1:20" ht="87.75" customHeight="1">
      <c r="A47" s="407"/>
      <c r="B47" s="422"/>
      <c r="C47" s="422"/>
      <c r="D47" s="274">
        <v>2025</v>
      </c>
      <c r="E47" s="110" t="s">
        <v>219</v>
      </c>
      <c r="F47" s="86">
        <f t="shared" ref="F47:F48" si="10">G47+H47+I47+J47+K47</f>
        <v>18</v>
      </c>
      <c r="G47" s="189"/>
      <c r="H47" s="189"/>
      <c r="I47" s="189">
        <v>18</v>
      </c>
      <c r="J47" s="189"/>
      <c r="K47" s="189"/>
      <c r="L47" s="111" t="s">
        <v>239</v>
      </c>
      <c r="M47" s="88"/>
      <c r="P47" s="43"/>
      <c r="Q47" s="11"/>
      <c r="R47" s="11"/>
    </row>
    <row r="48" spans="1:20" ht="87.75" customHeight="1">
      <c r="A48" s="407"/>
      <c r="B48" s="423"/>
      <c r="C48" s="423"/>
      <c r="D48" s="274">
        <v>2026</v>
      </c>
      <c r="E48" s="110" t="s">
        <v>219</v>
      </c>
      <c r="F48" s="86">
        <f t="shared" si="10"/>
        <v>0</v>
      </c>
      <c r="G48" s="189"/>
      <c r="H48" s="189"/>
      <c r="I48" s="189"/>
      <c r="J48" s="189"/>
      <c r="K48" s="189"/>
      <c r="L48" s="111" t="s">
        <v>239</v>
      </c>
      <c r="M48" s="88"/>
      <c r="P48" s="43"/>
      <c r="Q48" s="11"/>
      <c r="R48" s="11"/>
    </row>
    <row r="49" spans="1:20" s="264" customFormat="1" ht="48" customHeight="1">
      <c r="A49" s="407"/>
      <c r="B49" s="276"/>
      <c r="C49" s="277" t="s">
        <v>240</v>
      </c>
      <c r="D49" s="278"/>
      <c r="E49" s="276"/>
      <c r="F49" s="279"/>
      <c r="G49" s="279"/>
      <c r="H49" s="279"/>
      <c r="I49" s="279"/>
      <c r="J49" s="279"/>
      <c r="K49" s="279"/>
      <c r="L49" s="276"/>
      <c r="M49" s="283"/>
      <c r="P49" s="266"/>
      <c r="Q49" s="266"/>
      <c r="R49" s="266"/>
      <c r="T49" s="264">
        <v>8</v>
      </c>
    </row>
    <row r="50" spans="1:20" ht="37.5" customHeight="1">
      <c r="A50" s="407"/>
      <c r="B50" s="421">
        <v>1</v>
      </c>
      <c r="C50" s="421" t="s">
        <v>241</v>
      </c>
      <c r="D50" s="274">
        <v>2024</v>
      </c>
      <c r="E50" s="110" t="s">
        <v>219</v>
      </c>
      <c r="F50" s="86">
        <f>G50+H50+I50+J50+K50</f>
        <v>25</v>
      </c>
      <c r="G50" s="189">
        <v>0</v>
      </c>
      <c r="H50" s="189"/>
      <c r="I50" s="189">
        <v>25</v>
      </c>
      <c r="J50" s="189"/>
      <c r="K50" s="189"/>
      <c r="L50" s="89" t="s">
        <v>234</v>
      </c>
      <c r="M50" s="87" t="s">
        <v>1065</v>
      </c>
      <c r="P50" s="11"/>
      <c r="Q50" s="11">
        <v>482</v>
      </c>
      <c r="R50" s="11"/>
      <c r="S50" s="451" t="s">
        <v>1032</v>
      </c>
      <c r="T50" s="452"/>
    </row>
    <row r="51" spans="1:20" ht="39" customHeight="1">
      <c r="A51" s="407"/>
      <c r="B51" s="422"/>
      <c r="C51" s="422"/>
      <c r="D51" s="274">
        <v>2025</v>
      </c>
      <c r="E51" s="110" t="s">
        <v>219</v>
      </c>
      <c r="F51" s="86">
        <f t="shared" ref="F51:F52" si="11">G51+H51+I51+J51+K51</f>
        <v>33</v>
      </c>
      <c r="G51" s="189">
        <v>0</v>
      </c>
      <c r="H51" s="189"/>
      <c r="I51" s="189">
        <v>33</v>
      </c>
      <c r="J51" s="189"/>
      <c r="K51" s="189"/>
      <c r="L51" s="89" t="s">
        <v>234</v>
      </c>
      <c r="M51" s="87" t="s">
        <v>1065</v>
      </c>
      <c r="P51" s="11"/>
      <c r="Q51" s="11"/>
      <c r="R51" s="11"/>
      <c r="S51" s="8"/>
      <c r="T51" s="8"/>
    </row>
    <row r="52" spans="1:20" ht="37.5" customHeight="1">
      <c r="A52" s="407"/>
      <c r="B52" s="423"/>
      <c r="C52" s="423"/>
      <c r="D52" s="274">
        <v>2026</v>
      </c>
      <c r="E52" s="110" t="s">
        <v>219</v>
      </c>
      <c r="F52" s="86">
        <f t="shared" si="11"/>
        <v>10</v>
      </c>
      <c r="G52" s="189">
        <v>0</v>
      </c>
      <c r="H52" s="189"/>
      <c r="I52" s="189">
        <v>10</v>
      </c>
      <c r="J52" s="189"/>
      <c r="K52" s="189"/>
      <c r="L52" s="89" t="s">
        <v>234</v>
      </c>
      <c r="M52" s="87" t="s">
        <v>1065</v>
      </c>
      <c r="P52" s="11"/>
      <c r="Q52" s="11"/>
      <c r="R52" s="11"/>
      <c r="S52" s="8"/>
      <c r="T52" s="8"/>
    </row>
    <row r="53" spans="1:20" ht="52.5" customHeight="1">
      <c r="A53" s="407"/>
      <c r="B53" s="421">
        <v>2</v>
      </c>
      <c r="C53" s="421" t="s">
        <v>242</v>
      </c>
      <c r="D53" s="274">
        <v>2024</v>
      </c>
      <c r="E53" s="110" t="s">
        <v>219</v>
      </c>
      <c r="F53" s="86">
        <f>G53+H53+I53+J53+K53</f>
        <v>17</v>
      </c>
      <c r="G53" s="189">
        <v>0</v>
      </c>
      <c r="H53" s="189"/>
      <c r="I53" s="189"/>
      <c r="J53" s="189"/>
      <c r="K53" s="189">
        <v>17</v>
      </c>
      <c r="L53" s="89" t="s">
        <v>244</v>
      </c>
      <c r="M53" s="87" t="s">
        <v>1066</v>
      </c>
      <c r="P53" s="43">
        <v>6</v>
      </c>
      <c r="Q53" s="11" t="s">
        <v>1040</v>
      </c>
      <c r="R53" s="11"/>
    </row>
    <row r="54" spans="1:20" ht="56.25" customHeight="1">
      <c r="A54" s="407"/>
      <c r="B54" s="422"/>
      <c r="C54" s="422"/>
      <c r="D54" s="274">
        <v>2025</v>
      </c>
      <c r="E54" s="110" t="s">
        <v>219</v>
      </c>
      <c r="F54" s="86">
        <f t="shared" ref="F54:F55" si="12">G54+H54+I54+J54+K54</f>
        <v>20</v>
      </c>
      <c r="G54" s="189">
        <v>0</v>
      </c>
      <c r="H54" s="189"/>
      <c r="I54" s="189">
        <v>20</v>
      </c>
      <c r="J54" s="189"/>
      <c r="K54" s="189"/>
      <c r="L54" s="89" t="s">
        <v>244</v>
      </c>
      <c r="M54" s="87" t="s">
        <v>1066</v>
      </c>
      <c r="P54" s="43"/>
      <c r="Q54" s="11"/>
      <c r="R54" s="11"/>
    </row>
    <row r="55" spans="1:20" ht="66" customHeight="1">
      <c r="A55" s="407"/>
      <c r="B55" s="423"/>
      <c r="C55" s="423"/>
      <c r="D55" s="274">
        <v>2026</v>
      </c>
      <c r="E55" s="110" t="s">
        <v>219</v>
      </c>
      <c r="F55" s="86">
        <f t="shared" si="12"/>
        <v>0</v>
      </c>
      <c r="G55" s="189"/>
      <c r="H55" s="189"/>
      <c r="I55" s="189"/>
      <c r="J55" s="189"/>
      <c r="K55" s="189"/>
      <c r="L55" s="89" t="s">
        <v>244</v>
      </c>
      <c r="M55" s="87" t="s">
        <v>1066</v>
      </c>
      <c r="P55" s="43"/>
      <c r="Q55" s="11"/>
      <c r="R55" s="11"/>
    </row>
    <row r="56" spans="1:20" ht="63" customHeight="1">
      <c r="A56" s="407"/>
      <c r="B56" s="421">
        <v>3</v>
      </c>
      <c r="C56" s="406" t="s">
        <v>243</v>
      </c>
      <c r="D56" s="274">
        <v>2024</v>
      </c>
      <c r="E56" s="110" t="s">
        <v>219</v>
      </c>
      <c r="F56" s="86">
        <f>G56+H56+I56+J56+K56</f>
        <v>15</v>
      </c>
      <c r="G56" s="189">
        <v>15</v>
      </c>
      <c r="H56" s="189"/>
      <c r="I56" s="189"/>
      <c r="J56" s="189"/>
      <c r="K56" s="189"/>
      <c r="L56" s="89" t="s">
        <v>244</v>
      </c>
      <c r="M56" s="87"/>
      <c r="P56" s="43">
        <v>6</v>
      </c>
      <c r="Q56" s="11"/>
      <c r="R56" s="11"/>
    </row>
    <row r="57" spans="1:20" ht="63" customHeight="1">
      <c r="A57" s="407"/>
      <c r="B57" s="422"/>
      <c r="C57" s="407"/>
      <c r="D57" s="274">
        <v>2025</v>
      </c>
      <c r="E57" s="110" t="s">
        <v>219</v>
      </c>
      <c r="F57" s="86">
        <f t="shared" ref="F57:F58" si="13">G57+H57+I57+J57+K57</f>
        <v>15</v>
      </c>
      <c r="G57" s="189">
        <v>15</v>
      </c>
      <c r="H57" s="189"/>
      <c r="I57" s="189"/>
      <c r="J57" s="189"/>
      <c r="K57" s="189"/>
      <c r="L57" s="89" t="s">
        <v>244</v>
      </c>
      <c r="M57" s="87"/>
      <c r="P57" s="43"/>
      <c r="Q57" s="11"/>
      <c r="R57" s="11"/>
    </row>
    <row r="58" spans="1:20" ht="63" customHeight="1">
      <c r="A58" s="407"/>
      <c r="B58" s="423"/>
      <c r="C58" s="408"/>
      <c r="D58" s="274">
        <v>2026</v>
      </c>
      <c r="E58" s="110" t="s">
        <v>219</v>
      </c>
      <c r="F58" s="86">
        <f t="shared" si="13"/>
        <v>0</v>
      </c>
      <c r="G58" s="189"/>
      <c r="H58" s="189"/>
      <c r="I58" s="189"/>
      <c r="J58" s="189"/>
      <c r="K58" s="189"/>
      <c r="L58" s="89" t="s">
        <v>244</v>
      </c>
      <c r="M58" s="87"/>
      <c r="P58" s="43"/>
      <c r="Q58" s="11"/>
      <c r="R58" s="11"/>
    </row>
    <row r="59" spans="1:20" s="264" customFormat="1" ht="29.25" customHeight="1">
      <c r="A59" s="407"/>
      <c r="B59" s="285"/>
      <c r="C59" s="277" t="s">
        <v>245</v>
      </c>
      <c r="D59" s="278"/>
      <c r="E59" s="276"/>
      <c r="F59" s="279"/>
      <c r="G59" s="279"/>
      <c r="H59" s="279"/>
      <c r="I59" s="279"/>
      <c r="J59" s="279"/>
      <c r="K59" s="279"/>
      <c r="L59" s="285"/>
      <c r="M59" s="288"/>
      <c r="P59" s="266"/>
      <c r="Q59" s="266"/>
      <c r="R59" s="266"/>
    </row>
    <row r="60" spans="1:20" ht="33" customHeight="1">
      <c r="A60" s="407"/>
      <c r="B60" s="421">
        <v>1</v>
      </c>
      <c r="C60" s="421" t="s">
        <v>246</v>
      </c>
      <c r="D60" s="274">
        <v>2024</v>
      </c>
      <c r="E60" s="110" t="s">
        <v>219</v>
      </c>
      <c r="F60" s="86">
        <f>G60+H60+I60+J60+K60</f>
        <v>100</v>
      </c>
      <c r="G60" s="189">
        <v>100</v>
      </c>
      <c r="H60" s="189"/>
      <c r="I60" s="189"/>
      <c r="J60" s="189"/>
      <c r="K60" s="189"/>
      <c r="L60" s="110" t="s">
        <v>234</v>
      </c>
      <c r="M60" s="87" t="s">
        <v>1067</v>
      </c>
      <c r="P60" s="11"/>
      <c r="Q60" s="11">
        <v>17</v>
      </c>
      <c r="R60" s="11" t="s">
        <v>681</v>
      </c>
    </row>
    <row r="61" spans="1:20" ht="33" customHeight="1">
      <c r="A61" s="407"/>
      <c r="B61" s="422"/>
      <c r="C61" s="422"/>
      <c r="D61" s="274">
        <v>2025</v>
      </c>
      <c r="E61" s="110" t="s">
        <v>219</v>
      </c>
      <c r="F61" s="86">
        <f t="shared" ref="F61:F62" si="14">G61+H61+I61+J61+K61</f>
        <v>131</v>
      </c>
      <c r="G61" s="189">
        <v>106</v>
      </c>
      <c r="H61" s="189"/>
      <c r="I61" s="189">
        <v>25</v>
      </c>
      <c r="J61" s="189"/>
      <c r="K61" s="189"/>
      <c r="L61" s="110" t="s">
        <v>234</v>
      </c>
      <c r="M61" s="87" t="s">
        <v>1067</v>
      </c>
      <c r="P61" s="11"/>
      <c r="Q61" s="11"/>
      <c r="R61" s="11"/>
    </row>
    <row r="62" spans="1:20" ht="33" customHeight="1">
      <c r="A62" s="407"/>
      <c r="B62" s="423"/>
      <c r="C62" s="423"/>
      <c r="D62" s="274">
        <v>2026</v>
      </c>
      <c r="E62" s="110" t="s">
        <v>219</v>
      </c>
      <c r="F62" s="86">
        <f t="shared" si="14"/>
        <v>0</v>
      </c>
      <c r="G62" s="189"/>
      <c r="H62" s="189"/>
      <c r="I62" s="189"/>
      <c r="J62" s="189"/>
      <c r="K62" s="189"/>
      <c r="L62" s="110" t="s">
        <v>234</v>
      </c>
      <c r="M62" s="87" t="s">
        <v>1067</v>
      </c>
      <c r="P62" s="11"/>
      <c r="Q62" s="11"/>
      <c r="R62" s="11"/>
    </row>
    <row r="63" spans="1:20" ht="29.25" customHeight="1">
      <c r="A63" s="407"/>
      <c r="B63" s="421">
        <v>2</v>
      </c>
      <c r="C63" s="421" t="s">
        <v>247</v>
      </c>
      <c r="D63" s="274">
        <v>2024</v>
      </c>
      <c r="E63" s="110" t="s">
        <v>219</v>
      </c>
      <c r="F63" s="86">
        <f>G63+H63+I63+J63+K63</f>
        <v>17</v>
      </c>
      <c r="G63" s="189">
        <v>9</v>
      </c>
      <c r="H63" s="189"/>
      <c r="I63" s="189"/>
      <c r="J63" s="189">
        <v>8</v>
      </c>
      <c r="K63" s="189"/>
      <c r="L63" s="111" t="s">
        <v>234</v>
      </c>
      <c r="M63" s="87" t="s">
        <v>1067</v>
      </c>
      <c r="P63" s="43">
        <v>152</v>
      </c>
      <c r="Q63" s="11"/>
      <c r="R63" s="11" t="s">
        <v>681</v>
      </c>
    </row>
    <row r="64" spans="1:20" ht="29.25" customHeight="1">
      <c r="A64" s="407"/>
      <c r="B64" s="422"/>
      <c r="C64" s="422"/>
      <c r="D64" s="274">
        <v>2025</v>
      </c>
      <c r="E64" s="110" t="s">
        <v>219</v>
      </c>
      <c r="F64" s="86">
        <f t="shared" ref="F64:F65" si="15">G64+H64+I64+J64+K64</f>
        <v>77</v>
      </c>
      <c r="G64" s="189">
        <v>9</v>
      </c>
      <c r="H64" s="189"/>
      <c r="I64" s="189">
        <v>60</v>
      </c>
      <c r="J64" s="189">
        <v>8</v>
      </c>
      <c r="K64" s="189"/>
      <c r="L64" s="111" t="s">
        <v>234</v>
      </c>
      <c r="M64" s="87" t="s">
        <v>1067</v>
      </c>
      <c r="P64" s="43"/>
      <c r="Q64" s="11"/>
      <c r="R64" s="11"/>
    </row>
    <row r="65" spans="1:18" ht="29.25" customHeight="1">
      <c r="A65" s="407"/>
      <c r="B65" s="423"/>
      <c r="C65" s="423"/>
      <c r="D65" s="274">
        <v>2026</v>
      </c>
      <c r="E65" s="110" t="s">
        <v>219</v>
      </c>
      <c r="F65" s="86">
        <f t="shared" si="15"/>
        <v>0</v>
      </c>
      <c r="G65" s="189"/>
      <c r="H65" s="189"/>
      <c r="I65" s="189"/>
      <c r="J65" s="189"/>
      <c r="K65" s="189"/>
      <c r="L65" s="111" t="s">
        <v>234</v>
      </c>
      <c r="M65" s="87" t="s">
        <v>1067</v>
      </c>
      <c r="P65" s="43"/>
      <c r="Q65" s="11"/>
      <c r="R65" s="11"/>
    </row>
    <row r="66" spans="1:18" s="264" customFormat="1" ht="123" customHeight="1">
      <c r="A66" s="407"/>
      <c r="B66" s="276"/>
      <c r="C66" s="277" t="s">
        <v>248</v>
      </c>
      <c r="D66" s="278"/>
      <c r="E66" s="287"/>
      <c r="F66" s="279"/>
      <c r="G66" s="279"/>
      <c r="H66" s="279"/>
      <c r="I66" s="279"/>
      <c r="J66" s="279"/>
      <c r="K66" s="279"/>
      <c r="L66" s="276"/>
      <c r="M66" s="283"/>
      <c r="P66" s="266"/>
      <c r="Q66" s="266"/>
      <c r="R66" s="266"/>
    </row>
    <row r="67" spans="1:18" ht="108.75" customHeight="1">
      <c r="A67" s="407"/>
      <c r="B67" s="421">
        <v>1</v>
      </c>
      <c r="C67" s="421" t="s">
        <v>249</v>
      </c>
      <c r="D67" s="274">
        <v>2024</v>
      </c>
      <c r="E67" s="110" t="s">
        <v>219</v>
      </c>
      <c r="F67" s="86">
        <f>G67+H67+I67+J67+K67</f>
        <v>2230</v>
      </c>
      <c r="G67" s="189">
        <v>2000</v>
      </c>
      <c r="H67" s="189"/>
      <c r="I67" s="189"/>
      <c r="J67" s="189">
        <v>80</v>
      </c>
      <c r="K67" s="189">
        <v>150</v>
      </c>
      <c r="L67" s="90" t="s">
        <v>250</v>
      </c>
      <c r="M67" s="88" t="s">
        <v>1068</v>
      </c>
      <c r="P67" s="11" t="s">
        <v>1034</v>
      </c>
      <c r="Q67" s="11">
        <v>60</v>
      </c>
      <c r="R67" s="11"/>
    </row>
    <row r="68" spans="1:18" ht="108.75" customHeight="1">
      <c r="A68" s="407"/>
      <c r="B68" s="422"/>
      <c r="C68" s="422"/>
      <c r="D68" s="274">
        <v>2025</v>
      </c>
      <c r="E68" s="110" t="s">
        <v>219</v>
      </c>
      <c r="F68" s="86">
        <f t="shared" ref="F68:F69" si="16">G68+H68+I68+J68+K68</f>
        <v>2330</v>
      </c>
      <c r="G68" s="189">
        <v>2100</v>
      </c>
      <c r="H68" s="189"/>
      <c r="I68" s="189"/>
      <c r="J68" s="189">
        <v>80</v>
      </c>
      <c r="K68" s="189">
        <v>150</v>
      </c>
      <c r="L68" s="90" t="s">
        <v>250</v>
      </c>
      <c r="M68" s="88" t="s">
        <v>1068</v>
      </c>
      <c r="P68" s="11"/>
      <c r="Q68" s="11"/>
      <c r="R68" s="11"/>
    </row>
    <row r="69" spans="1:18" ht="108.75" customHeight="1">
      <c r="A69" s="407"/>
      <c r="B69" s="423"/>
      <c r="C69" s="423"/>
      <c r="D69" s="274">
        <v>2026</v>
      </c>
      <c r="E69" s="110" t="s">
        <v>219</v>
      </c>
      <c r="F69" s="86">
        <f t="shared" si="16"/>
        <v>150</v>
      </c>
      <c r="G69" s="189"/>
      <c r="H69" s="189"/>
      <c r="I69" s="189"/>
      <c r="J69" s="189"/>
      <c r="K69" s="189">
        <v>150</v>
      </c>
      <c r="L69" s="90" t="s">
        <v>250</v>
      </c>
      <c r="M69" s="88" t="s">
        <v>1068</v>
      </c>
      <c r="P69" s="11"/>
      <c r="Q69" s="11"/>
      <c r="R69" s="11"/>
    </row>
    <row r="70" spans="1:18" ht="34.5" customHeight="1">
      <c r="A70" s="407"/>
      <c r="B70" s="421">
        <v>2</v>
      </c>
      <c r="C70" s="421" t="s">
        <v>251</v>
      </c>
      <c r="D70" s="274">
        <v>2024</v>
      </c>
      <c r="E70" s="110" t="s">
        <v>219</v>
      </c>
      <c r="F70" s="86">
        <f>G70+H70+I70+J70+K70</f>
        <v>160</v>
      </c>
      <c r="G70" s="189">
        <v>150</v>
      </c>
      <c r="H70" s="189"/>
      <c r="I70" s="189"/>
      <c r="J70" s="189"/>
      <c r="K70" s="189">
        <v>10</v>
      </c>
      <c r="L70" s="110" t="s">
        <v>234</v>
      </c>
      <c r="M70" s="87" t="s">
        <v>1069</v>
      </c>
      <c r="P70" s="11"/>
      <c r="Q70" s="11"/>
      <c r="R70" s="11"/>
    </row>
    <row r="71" spans="1:18" ht="34.5" customHeight="1">
      <c r="A71" s="407"/>
      <c r="B71" s="422"/>
      <c r="C71" s="422"/>
      <c r="D71" s="274">
        <v>2025</v>
      </c>
      <c r="E71" s="110" t="s">
        <v>219</v>
      </c>
      <c r="F71" s="86">
        <f t="shared" ref="F71:F72" si="17">G71+H71+I71+J71+K71</f>
        <v>160</v>
      </c>
      <c r="G71" s="189">
        <v>150</v>
      </c>
      <c r="H71" s="189"/>
      <c r="I71" s="189"/>
      <c r="J71" s="189"/>
      <c r="K71" s="189">
        <v>10</v>
      </c>
      <c r="L71" s="110" t="s">
        <v>234</v>
      </c>
      <c r="M71" s="87" t="s">
        <v>1069</v>
      </c>
      <c r="P71" s="11"/>
      <c r="Q71" s="11"/>
      <c r="R71" s="11"/>
    </row>
    <row r="72" spans="1:18" ht="34.5" customHeight="1">
      <c r="A72" s="407"/>
      <c r="B72" s="423"/>
      <c r="C72" s="423"/>
      <c r="D72" s="274">
        <v>2026</v>
      </c>
      <c r="E72" s="110" t="s">
        <v>219</v>
      </c>
      <c r="F72" s="86">
        <f t="shared" si="17"/>
        <v>10</v>
      </c>
      <c r="G72" s="189"/>
      <c r="H72" s="189"/>
      <c r="I72" s="189"/>
      <c r="J72" s="189"/>
      <c r="K72" s="189">
        <v>10</v>
      </c>
      <c r="L72" s="110" t="s">
        <v>234</v>
      </c>
      <c r="M72" s="87" t="s">
        <v>1069</v>
      </c>
      <c r="P72" s="11"/>
      <c r="Q72" s="11"/>
      <c r="R72" s="11"/>
    </row>
    <row r="73" spans="1:18" ht="47.25" customHeight="1">
      <c r="A73" s="407"/>
      <c r="B73" s="421">
        <v>3</v>
      </c>
      <c r="C73" s="424" t="s">
        <v>252</v>
      </c>
      <c r="D73" s="274">
        <v>2024</v>
      </c>
      <c r="E73" s="188" t="s">
        <v>219</v>
      </c>
      <c r="F73" s="189">
        <f>G73+H73+I73+J73+K73</f>
        <v>0</v>
      </c>
      <c r="G73" s="189"/>
      <c r="H73" s="189"/>
      <c r="I73" s="189"/>
      <c r="J73" s="189"/>
      <c r="K73" s="189"/>
      <c r="L73" s="188" t="s">
        <v>253</v>
      </c>
      <c r="M73" s="192"/>
      <c r="P73" s="43">
        <v>2681</v>
      </c>
      <c r="Q73" s="11"/>
      <c r="R73" s="11"/>
    </row>
    <row r="74" spans="1:18" ht="47.25" customHeight="1">
      <c r="A74" s="407"/>
      <c r="B74" s="422"/>
      <c r="C74" s="425"/>
      <c r="D74" s="274">
        <v>2025</v>
      </c>
      <c r="E74" s="188" t="s">
        <v>219</v>
      </c>
      <c r="F74" s="189">
        <f t="shared" ref="F74:F75" si="18">G74+H74+I74+J74+K74</f>
        <v>0</v>
      </c>
      <c r="G74" s="189"/>
      <c r="H74" s="189"/>
      <c r="I74" s="189"/>
      <c r="J74" s="189"/>
      <c r="K74" s="189"/>
      <c r="L74" s="188" t="s">
        <v>253</v>
      </c>
      <c r="M74" s="192"/>
      <c r="P74" s="43"/>
      <c r="Q74" s="11"/>
      <c r="R74" s="11"/>
    </row>
    <row r="75" spans="1:18" ht="47.25" customHeight="1">
      <c r="A75" s="407"/>
      <c r="B75" s="423"/>
      <c r="C75" s="426"/>
      <c r="D75" s="274">
        <v>2026</v>
      </c>
      <c r="E75" s="188" t="s">
        <v>219</v>
      </c>
      <c r="F75" s="189">
        <f t="shared" si="18"/>
        <v>0</v>
      </c>
      <c r="G75" s="189"/>
      <c r="H75" s="189"/>
      <c r="I75" s="189"/>
      <c r="J75" s="189"/>
      <c r="K75" s="189"/>
      <c r="L75" s="188" t="s">
        <v>253</v>
      </c>
      <c r="M75" s="192"/>
      <c r="P75" s="43"/>
      <c r="Q75" s="11"/>
      <c r="R75" s="11"/>
    </row>
    <row r="76" spans="1:18" s="264" customFormat="1" ht="34.5" customHeight="1">
      <c r="A76" s="407"/>
      <c r="B76" s="276"/>
      <c r="C76" s="277" t="s">
        <v>254</v>
      </c>
      <c r="D76" s="278"/>
      <c r="E76" s="276"/>
      <c r="F76" s="279"/>
      <c r="G76" s="279"/>
      <c r="H76" s="279"/>
      <c r="I76" s="279"/>
      <c r="J76" s="279"/>
      <c r="K76" s="279"/>
      <c r="L76" s="276"/>
      <c r="M76" s="283"/>
      <c r="P76" s="266"/>
      <c r="Q76" s="266"/>
      <c r="R76" s="266"/>
    </row>
    <row r="77" spans="1:18" ht="51.75" customHeight="1">
      <c r="A77" s="407"/>
      <c r="B77" s="421">
        <v>1</v>
      </c>
      <c r="C77" s="424" t="s">
        <v>255</v>
      </c>
      <c r="D77" s="274">
        <v>2024</v>
      </c>
      <c r="E77" s="188" t="s">
        <v>219</v>
      </c>
      <c r="F77" s="189">
        <f>G77+H77+I77+J77+K77</f>
        <v>0</v>
      </c>
      <c r="G77" s="189"/>
      <c r="H77" s="189"/>
      <c r="I77" s="189"/>
      <c r="J77" s="189"/>
      <c r="K77" s="189"/>
      <c r="L77" s="193" t="s">
        <v>256</v>
      </c>
      <c r="M77" s="194"/>
      <c r="P77" s="43" t="s">
        <v>1035</v>
      </c>
      <c r="Q77" s="11"/>
      <c r="R77" s="11">
        <v>9</v>
      </c>
    </row>
    <row r="78" spans="1:18" ht="48" customHeight="1">
      <c r="A78" s="407"/>
      <c r="B78" s="422"/>
      <c r="C78" s="425"/>
      <c r="D78" s="274">
        <v>2025</v>
      </c>
      <c r="E78" s="188" t="s">
        <v>219</v>
      </c>
      <c r="F78" s="189">
        <f t="shared" ref="F78:F79" si="19">G78+H78+I78+J78+K78</f>
        <v>0</v>
      </c>
      <c r="G78" s="189"/>
      <c r="H78" s="189"/>
      <c r="I78" s="189"/>
      <c r="J78" s="189"/>
      <c r="K78" s="189"/>
      <c r="L78" s="193" t="s">
        <v>256</v>
      </c>
      <c r="M78" s="194"/>
      <c r="P78" s="43"/>
      <c r="Q78" s="11"/>
      <c r="R78" s="11"/>
    </row>
    <row r="79" spans="1:18" ht="51.75" customHeight="1">
      <c r="A79" s="407"/>
      <c r="B79" s="423"/>
      <c r="C79" s="426"/>
      <c r="D79" s="274">
        <v>2026</v>
      </c>
      <c r="E79" s="188" t="s">
        <v>219</v>
      </c>
      <c r="F79" s="189">
        <f t="shared" si="19"/>
        <v>0</v>
      </c>
      <c r="G79" s="189"/>
      <c r="H79" s="189"/>
      <c r="I79" s="189"/>
      <c r="J79" s="189"/>
      <c r="K79" s="189"/>
      <c r="L79" s="193" t="s">
        <v>256</v>
      </c>
      <c r="M79" s="194"/>
      <c r="P79" s="43"/>
      <c r="Q79" s="11"/>
      <c r="R79" s="11"/>
    </row>
    <row r="80" spans="1:18" ht="43.5" customHeight="1">
      <c r="A80" s="407"/>
      <c r="B80" s="421">
        <v>2</v>
      </c>
      <c r="C80" s="421" t="s">
        <v>247</v>
      </c>
      <c r="D80" s="274">
        <v>2024</v>
      </c>
      <c r="E80" s="110" t="s">
        <v>219</v>
      </c>
      <c r="F80" s="86">
        <f>G80+H80+I80+J80+K80</f>
        <v>738</v>
      </c>
      <c r="G80" s="189"/>
      <c r="H80" s="189"/>
      <c r="I80" s="189">
        <v>369</v>
      </c>
      <c r="J80" s="189">
        <v>369</v>
      </c>
      <c r="K80" s="189"/>
      <c r="L80" s="110" t="s">
        <v>257</v>
      </c>
      <c r="M80" s="291" t="s">
        <v>1070</v>
      </c>
      <c r="P80" s="11"/>
      <c r="Q80" s="11">
        <v>135</v>
      </c>
      <c r="R80" s="11"/>
    </row>
    <row r="81" spans="1:18" ht="43.5" customHeight="1">
      <c r="A81" s="407"/>
      <c r="B81" s="422"/>
      <c r="C81" s="422"/>
      <c r="D81" s="274">
        <v>2025</v>
      </c>
      <c r="E81" s="110" t="s">
        <v>219</v>
      </c>
      <c r="F81" s="86">
        <f t="shared" ref="F81:F82" si="20">G81+H81+I81+J81+K81</f>
        <v>460.14</v>
      </c>
      <c r="G81" s="189"/>
      <c r="H81" s="189"/>
      <c r="I81" s="189">
        <v>91.14</v>
      </c>
      <c r="J81" s="189">
        <v>369</v>
      </c>
      <c r="K81" s="189"/>
      <c r="L81" s="110" t="s">
        <v>257</v>
      </c>
      <c r="M81" s="291" t="s">
        <v>1070</v>
      </c>
      <c r="P81" s="11"/>
      <c r="Q81" s="11"/>
      <c r="R81" s="11"/>
    </row>
    <row r="82" spans="1:18" ht="43.5" customHeight="1">
      <c r="A82" s="407"/>
      <c r="B82" s="423"/>
      <c r="C82" s="423"/>
      <c r="D82" s="274">
        <v>2026</v>
      </c>
      <c r="E82" s="110" t="s">
        <v>219</v>
      </c>
      <c r="F82" s="86">
        <f t="shared" si="20"/>
        <v>50</v>
      </c>
      <c r="G82" s="189"/>
      <c r="H82" s="189"/>
      <c r="I82" s="189">
        <v>50</v>
      </c>
      <c r="J82" s="189"/>
      <c r="K82" s="189"/>
      <c r="L82" s="110" t="s">
        <v>257</v>
      </c>
      <c r="M82" s="291" t="s">
        <v>1070</v>
      </c>
      <c r="P82" s="11"/>
      <c r="Q82" s="11"/>
      <c r="R82" s="11"/>
    </row>
    <row r="83" spans="1:18" s="264" customFormat="1" ht="63.75" customHeight="1">
      <c r="A83" s="407"/>
      <c r="B83" s="276"/>
      <c r="C83" s="277" t="s">
        <v>258</v>
      </c>
      <c r="D83" s="278"/>
      <c r="E83" s="276"/>
      <c r="F83" s="279"/>
      <c r="G83" s="279"/>
      <c r="H83" s="279"/>
      <c r="I83" s="279"/>
      <c r="J83" s="279"/>
      <c r="K83" s="279"/>
      <c r="L83" s="276"/>
      <c r="M83" s="283"/>
      <c r="P83" s="266"/>
      <c r="Q83" s="266"/>
      <c r="R83" s="266"/>
    </row>
    <row r="84" spans="1:18" ht="49.5" customHeight="1">
      <c r="A84" s="407"/>
      <c r="B84" s="421">
        <v>1</v>
      </c>
      <c r="C84" s="421" t="s">
        <v>259</v>
      </c>
      <c r="D84" s="274">
        <v>2024</v>
      </c>
      <c r="E84" s="110" t="s">
        <v>219</v>
      </c>
      <c r="F84" s="86">
        <f>G84+H84+I84+J84+K84</f>
        <v>1560</v>
      </c>
      <c r="G84" s="189">
        <v>600</v>
      </c>
      <c r="H84" s="189"/>
      <c r="I84" s="189">
        <v>360</v>
      </c>
      <c r="J84" s="189">
        <v>600</v>
      </c>
      <c r="K84" s="189"/>
      <c r="L84" s="92" t="s">
        <v>260</v>
      </c>
      <c r="M84" s="87" t="s">
        <v>1071</v>
      </c>
      <c r="P84" s="11"/>
      <c r="Q84" s="11">
        <v>23</v>
      </c>
      <c r="R84" s="11"/>
    </row>
    <row r="85" spans="1:18" ht="49.5" customHeight="1">
      <c r="A85" s="407"/>
      <c r="B85" s="422"/>
      <c r="C85" s="422"/>
      <c r="D85" s="274">
        <v>2025</v>
      </c>
      <c r="E85" s="110" t="s">
        <v>219</v>
      </c>
      <c r="F85" s="86">
        <f t="shared" ref="F85:F86" si="21">G85+H85+I85+J85+K85</f>
        <v>1681.6</v>
      </c>
      <c r="G85" s="189">
        <v>600</v>
      </c>
      <c r="H85" s="189"/>
      <c r="I85" s="189">
        <v>681.6</v>
      </c>
      <c r="J85" s="189">
        <v>400</v>
      </c>
      <c r="K85" s="189"/>
      <c r="L85" s="92" t="s">
        <v>260</v>
      </c>
      <c r="M85" s="87" t="s">
        <v>1071</v>
      </c>
      <c r="P85" s="11"/>
      <c r="Q85" s="11"/>
      <c r="R85" s="11"/>
    </row>
    <row r="86" spans="1:18" ht="53.25" customHeight="1">
      <c r="A86" s="407"/>
      <c r="B86" s="423"/>
      <c r="C86" s="423"/>
      <c r="D86" s="274">
        <v>2026</v>
      </c>
      <c r="E86" s="110" t="s">
        <v>219</v>
      </c>
      <c r="F86" s="86">
        <f t="shared" si="21"/>
        <v>100</v>
      </c>
      <c r="G86" s="189"/>
      <c r="H86" s="189"/>
      <c r="I86" s="189">
        <v>100</v>
      </c>
      <c r="J86" s="189"/>
      <c r="K86" s="189"/>
      <c r="L86" s="92" t="s">
        <v>260</v>
      </c>
      <c r="M86" s="87" t="s">
        <v>1071</v>
      </c>
      <c r="P86" s="11"/>
      <c r="Q86" s="11"/>
      <c r="R86" s="11"/>
    </row>
    <row r="87" spans="1:18" ht="44.25" customHeight="1">
      <c r="A87" s="407"/>
      <c r="B87" s="421">
        <v>2</v>
      </c>
      <c r="C87" s="424" t="s">
        <v>261</v>
      </c>
      <c r="D87" s="274">
        <v>2024</v>
      </c>
      <c r="E87" s="188" t="s">
        <v>219</v>
      </c>
      <c r="F87" s="189">
        <f>G87+H87+I87+J87+K87</f>
        <v>4781.1000000000004</v>
      </c>
      <c r="G87" s="189">
        <v>900</v>
      </c>
      <c r="H87" s="189"/>
      <c r="I87" s="189">
        <v>581.1</v>
      </c>
      <c r="J87" s="189">
        <v>1300</v>
      </c>
      <c r="K87" s="189">
        <v>2000</v>
      </c>
      <c r="L87" s="195" t="s">
        <v>262</v>
      </c>
      <c r="M87" s="192" t="s">
        <v>1072</v>
      </c>
      <c r="P87" s="11"/>
      <c r="Q87" s="11">
        <v>1365</v>
      </c>
      <c r="R87" s="11"/>
    </row>
    <row r="88" spans="1:18" ht="54" customHeight="1">
      <c r="A88" s="407"/>
      <c r="B88" s="422"/>
      <c r="C88" s="425"/>
      <c r="D88" s="274">
        <v>2025</v>
      </c>
      <c r="E88" s="188" t="s">
        <v>219</v>
      </c>
      <c r="F88" s="189">
        <f t="shared" ref="F88:F89" si="22">G88+H88+I88+J88+K88</f>
        <v>4476.5599999999995</v>
      </c>
      <c r="G88" s="189">
        <v>900</v>
      </c>
      <c r="H88" s="189"/>
      <c r="I88" s="189">
        <v>276.56</v>
      </c>
      <c r="J88" s="189">
        <v>1300</v>
      </c>
      <c r="K88" s="189">
        <v>2000</v>
      </c>
      <c r="L88" s="195" t="s">
        <v>262</v>
      </c>
      <c r="M88" s="192" t="s">
        <v>1072</v>
      </c>
      <c r="P88" s="11"/>
      <c r="Q88" s="11"/>
      <c r="R88" s="11"/>
    </row>
    <row r="89" spans="1:18" ht="44.25" customHeight="1">
      <c r="A89" s="407"/>
      <c r="B89" s="423"/>
      <c r="C89" s="426"/>
      <c r="D89" s="274">
        <v>2026</v>
      </c>
      <c r="E89" s="188" t="s">
        <v>219</v>
      </c>
      <c r="F89" s="189">
        <f t="shared" si="22"/>
        <v>2500</v>
      </c>
      <c r="G89" s="189"/>
      <c r="H89" s="189"/>
      <c r="I89" s="189">
        <v>500</v>
      </c>
      <c r="J89" s="189"/>
      <c r="K89" s="189">
        <v>2000</v>
      </c>
      <c r="L89" s="195" t="s">
        <v>262</v>
      </c>
      <c r="M89" s="192" t="s">
        <v>1072</v>
      </c>
      <c r="P89" s="11"/>
      <c r="Q89" s="11"/>
      <c r="R89" s="11"/>
    </row>
    <row r="90" spans="1:18" s="264" customFormat="1" ht="31.5" customHeight="1">
      <c r="A90" s="407"/>
      <c r="B90" s="285"/>
      <c r="C90" s="277" t="s">
        <v>263</v>
      </c>
      <c r="D90" s="278"/>
      <c r="E90" s="276"/>
      <c r="F90" s="279"/>
      <c r="G90" s="279"/>
      <c r="H90" s="279"/>
      <c r="I90" s="279"/>
      <c r="J90" s="279"/>
      <c r="K90" s="279"/>
      <c r="L90" s="285"/>
      <c r="M90" s="286"/>
      <c r="P90" s="266"/>
      <c r="Q90" s="266"/>
      <c r="R90" s="266"/>
    </row>
    <row r="91" spans="1:18" ht="35.25" customHeight="1">
      <c r="A91" s="407"/>
      <c r="B91" s="421">
        <v>1</v>
      </c>
      <c r="C91" s="424" t="s">
        <v>264</v>
      </c>
      <c r="D91" s="274">
        <v>2024</v>
      </c>
      <c r="E91" s="188" t="s">
        <v>219</v>
      </c>
      <c r="F91" s="189">
        <f>G91+H91+I91+J91+K91</f>
        <v>0</v>
      </c>
      <c r="G91" s="189"/>
      <c r="H91" s="189"/>
      <c r="I91" s="189"/>
      <c r="J91" s="189"/>
      <c r="K91" s="189"/>
      <c r="L91" s="191" t="s">
        <v>265</v>
      </c>
      <c r="M91" s="192"/>
      <c r="P91" s="11" t="s">
        <v>1036</v>
      </c>
      <c r="Q91" s="11"/>
      <c r="R91" s="11"/>
    </row>
    <row r="92" spans="1:18" ht="35.25" customHeight="1">
      <c r="A92" s="407"/>
      <c r="B92" s="422"/>
      <c r="C92" s="425"/>
      <c r="D92" s="274">
        <v>2025</v>
      </c>
      <c r="E92" s="188" t="s">
        <v>219</v>
      </c>
      <c r="F92" s="189">
        <f t="shared" ref="F92:F93" si="23">G92+H92+I92+J92+K92</f>
        <v>0</v>
      </c>
      <c r="G92" s="189"/>
      <c r="H92" s="189"/>
      <c r="I92" s="189"/>
      <c r="J92" s="189"/>
      <c r="K92" s="189"/>
      <c r="L92" s="191" t="s">
        <v>265</v>
      </c>
      <c r="M92" s="192"/>
      <c r="P92" s="11"/>
      <c r="Q92" s="11"/>
      <c r="R92" s="11"/>
    </row>
    <row r="93" spans="1:18" ht="37.5" customHeight="1">
      <c r="A93" s="407"/>
      <c r="B93" s="423"/>
      <c r="C93" s="426"/>
      <c r="D93" s="274">
        <v>2026</v>
      </c>
      <c r="E93" s="188" t="s">
        <v>219</v>
      </c>
      <c r="F93" s="189">
        <f t="shared" si="23"/>
        <v>0</v>
      </c>
      <c r="G93" s="189"/>
      <c r="H93" s="189"/>
      <c r="I93" s="189"/>
      <c r="J93" s="189"/>
      <c r="K93" s="189"/>
      <c r="L93" s="191" t="s">
        <v>265</v>
      </c>
      <c r="M93" s="192"/>
      <c r="P93" s="11"/>
      <c r="Q93" s="11"/>
      <c r="R93" s="11"/>
    </row>
    <row r="94" spans="1:18" ht="50.25" customHeight="1">
      <c r="A94" s="407"/>
      <c r="B94" s="421">
        <v>2</v>
      </c>
      <c r="C94" s="424" t="s">
        <v>266</v>
      </c>
      <c r="D94" s="274">
        <v>2024</v>
      </c>
      <c r="E94" s="188" t="s">
        <v>219</v>
      </c>
      <c r="F94" s="189">
        <f>G94+H94+I94+J94+K94</f>
        <v>0</v>
      </c>
      <c r="G94" s="189"/>
      <c r="H94" s="189"/>
      <c r="I94" s="189"/>
      <c r="J94" s="189"/>
      <c r="K94" s="189"/>
      <c r="L94" s="191" t="s">
        <v>267</v>
      </c>
      <c r="M94" s="192"/>
      <c r="P94" s="11"/>
      <c r="Q94" s="11"/>
      <c r="R94" s="11"/>
    </row>
    <row r="95" spans="1:18" ht="50.25" customHeight="1">
      <c r="A95" s="407"/>
      <c r="B95" s="422"/>
      <c r="C95" s="425"/>
      <c r="D95" s="274">
        <v>2025</v>
      </c>
      <c r="E95" s="188" t="s">
        <v>219</v>
      </c>
      <c r="F95" s="189">
        <f t="shared" ref="F95:F96" si="24">G95+H95+I95+J95+K95</f>
        <v>0</v>
      </c>
      <c r="G95" s="189"/>
      <c r="H95" s="189"/>
      <c r="I95" s="189"/>
      <c r="J95" s="189"/>
      <c r="K95" s="189"/>
      <c r="L95" s="191" t="s">
        <v>267</v>
      </c>
      <c r="M95" s="192"/>
      <c r="P95" s="11"/>
      <c r="Q95" s="11"/>
      <c r="R95" s="11"/>
    </row>
    <row r="96" spans="1:18" ht="50.25" customHeight="1">
      <c r="A96" s="407"/>
      <c r="B96" s="423"/>
      <c r="C96" s="426"/>
      <c r="D96" s="274">
        <v>2026</v>
      </c>
      <c r="E96" s="188" t="s">
        <v>219</v>
      </c>
      <c r="F96" s="189">
        <f t="shared" si="24"/>
        <v>0</v>
      </c>
      <c r="G96" s="189"/>
      <c r="H96" s="189"/>
      <c r="I96" s="189"/>
      <c r="J96" s="189"/>
      <c r="K96" s="189"/>
      <c r="L96" s="191" t="s">
        <v>267</v>
      </c>
      <c r="M96" s="192"/>
      <c r="P96" s="11"/>
      <c r="Q96" s="11"/>
      <c r="R96" s="11"/>
    </row>
    <row r="97" spans="1:18" ht="48.75" customHeight="1">
      <c r="A97" s="407"/>
      <c r="B97" s="421">
        <v>3</v>
      </c>
      <c r="C97" s="421" t="s">
        <v>268</v>
      </c>
      <c r="D97" s="274">
        <v>2024</v>
      </c>
      <c r="E97" s="110" t="s">
        <v>219</v>
      </c>
      <c r="F97" s="86">
        <f>G97+H97+I97+J97+K97</f>
        <v>0</v>
      </c>
      <c r="G97" s="189"/>
      <c r="H97" s="189"/>
      <c r="I97" s="189"/>
      <c r="J97" s="189"/>
      <c r="K97" s="189"/>
      <c r="L97" s="111" t="s">
        <v>270</v>
      </c>
      <c r="M97" s="87"/>
      <c r="P97" s="11"/>
      <c r="Q97" s="11"/>
      <c r="R97" s="11"/>
    </row>
    <row r="98" spans="1:18" ht="48.75" customHeight="1">
      <c r="A98" s="407"/>
      <c r="B98" s="422"/>
      <c r="C98" s="422"/>
      <c r="D98" s="274">
        <v>2025</v>
      </c>
      <c r="E98" s="110" t="s">
        <v>219</v>
      </c>
      <c r="F98" s="86">
        <f t="shared" ref="F98:F99" si="25">G98+H98+I98+J98+K98</f>
        <v>0</v>
      </c>
      <c r="G98" s="189"/>
      <c r="H98" s="189"/>
      <c r="I98" s="189"/>
      <c r="J98" s="189"/>
      <c r="K98" s="189"/>
      <c r="L98" s="111" t="s">
        <v>270</v>
      </c>
      <c r="M98" s="87"/>
      <c r="P98" s="11"/>
      <c r="Q98" s="11"/>
      <c r="R98" s="11"/>
    </row>
    <row r="99" spans="1:18" ht="48.75" customHeight="1">
      <c r="A99" s="407"/>
      <c r="B99" s="423"/>
      <c r="C99" s="423"/>
      <c r="D99" s="274">
        <v>2026</v>
      </c>
      <c r="E99" s="110" t="s">
        <v>219</v>
      </c>
      <c r="F99" s="86">
        <f t="shared" si="25"/>
        <v>0</v>
      </c>
      <c r="G99" s="189"/>
      <c r="H99" s="189"/>
      <c r="I99" s="189"/>
      <c r="J99" s="189"/>
      <c r="K99" s="189"/>
      <c r="L99" s="111" t="s">
        <v>270</v>
      </c>
      <c r="M99" s="87"/>
      <c r="P99" s="11"/>
      <c r="Q99" s="11"/>
      <c r="R99" s="11"/>
    </row>
    <row r="100" spans="1:18" ht="42.75" customHeight="1">
      <c r="A100" s="407"/>
      <c r="B100" s="421">
        <v>4</v>
      </c>
      <c r="C100" s="424" t="s">
        <v>734</v>
      </c>
      <c r="D100" s="274">
        <v>2024</v>
      </c>
      <c r="E100" s="188" t="s">
        <v>219</v>
      </c>
      <c r="F100" s="189">
        <f>G100+H100+I100+J100+K100</f>
        <v>0</v>
      </c>
      <c r="G100" s="189"/>
      <c r="H100" s="189"/>
      <c r="I100" s="189"/>
      <c r="J100" s="189"/>
      <c r="K100" s="189"/>
      <c r="L100" s="191" t="s">
        <v>269</v>
      </c>
      <c r="M100" s="87"/>
      <c r="P100" s="11"/>
      <c r="Q100" s="11"/>
      <c r="R100" s="11"/>
    </row>
    <row r="101" spans="1:18" ht="39" customHeight="1">
      <c r="A101" s="407"/>
      <c r="B101" s="422"/>
      <c r="C101" s="425"/>
      <c r="D101" s="274">
        <v>2025</v>
      </c>
      <c r="E101" s="188" t="s">
        <v>219</v>
      </c>
      <c r="F101" s="189">
        <f t="shared" ref="F101:F102" si="26">G101+H101+I101+J101+K101</f>
        <v>0</v>
      </c>
      <c r="G101" s="189"/>
      <c r="H101" s="189"/>
      <c r="I101" s="189"/>
      <c r="J101" s="189"/>
      <c r="K101" s="189"/>
      <c r="L101" s="191" t="s">
        <v>269</v>
      </c>
      <c r="M101" s="87"/>
      <c r="P101" s="11"/>
      <c r="Q101" s="11"/>
      <c r="R101" s="11"/>
    </row>
    <row r="102" spans="1:18" ht="40.5" customHeight="1">
      <c r="A102" s="407"/>
      <c r="B102" s="423"/>
      <c r="C102" s="426"/>
      <c r="D102" s="274">
        <v>2026</v>
      </c>
      <c r="E102" s="188" t="s">
        <v>219</v>
      </c>
      <c r="F102" s="189">
        <f t="shared" si="26"/>
        <v>0</v>
      </c>
      <c r="G102" s="189"/>
      <c r="H102" s="189"/>
      <c r="I102" s="189"/>
      <c r="J102" s="189"/>
      <c r="K102" s="189"/>
      <c r="L102" s="191" t="s">
        <v>269</v>
      </c>
      <c r="M102" s="87"/>
      <c r="P102" s="11"/>
      <c r="Q102" s="11"/>
      <c r="R102" s="11"/>
    </row>
    <row r="103" spans="1:18" ht="41.25" customHeight="1">
      <c r="A103" s="407"/>
      <c r="B103" s="421">
        <v>5</v>
      </c>
      <c r="C103" s="453" t="s">
        <v>271</v>
      </c>
      <c r="D103" s="274">
        <v>2024</v>
      </c>
      <c r="E103" s="110" t="s">
        <v>219</v>
      </c>
      <c r="F103" s="86">
        <f>G103+H103+I103+J103+K103</f>
        <v>0</v>
      </c>
      <c r="G103" s="189"/>
      <c r="H103" s="189"/>
      <c r="I103" s="189"/>
      <c r="J103" s="189"/>
      <c r="K103" s="189"/>
      <c r="L103" s="111" t="s">
        <v>269</v>
      </c>
      <c r="M103" s="87"/>
      <c r="P103" s="43" t="s">
        <v>1037</v>
      </c>
      <c r="Q103" s="11"/>
      <c r="R103" s="11"/>
    </row>
    <row r="104" spans="1:18" ht="41.25" customHeight="1">
      <c r="A104" s="407"/>
      <c r="B104" s="422"/>
      <c r="C104" s="454"/>
      <c r="D104" s="274">
        <v>2025</v>
      </c>
      <c r="E104" s="110" t="s">
        <v>219</v>
      </c>
      <c r="F104" s="86">
        <f t="shared" ref="F104:F105" si="27">G104+H104+I104+J104+K104</f>
        <v>0</v>
      </c>
      <c r="G104" s="189"/>
      <c r="H104" s="189"/>
      <c r="I104" s="189"/>
      <c r="J104" s="189"/>
      <c r="K104" s="189"/>
      <c r="L104" s="111" t="s">
        <v>269</v>
      </c>
      <c r="M104" s="87"/>
      <c r="P104" s="43"/>
      <c r="Q104" s="11"/>
      <c r="R104" s="11"/>
    </row>
    <row r="105" spans="1:18" ht="41.25" customHeight="1">
      <c r="A105" s="407"/>
      <c r="B105" s="423"/>
      <c r="C105" s="455"/>
      <c r="D105" s="274">
        <v>2026</v>
      </c>
      <c r="E105" s="110" t="s">
        <v>219</v>
      </c>
      <c r="F105" s="86">
        <f t="shared" si="27"/>
        <v>0</v>
      </c>
      <c r="G105" s="189"/>
      <c r="H105" s="189"/>
      <c r="I105" s="189"/>
      <c r="J105" s="189"/>
      <c r="K105" s="189"/>
      <c r="L105" s="111" t="s">
        <v>269</v>
      </c>
      <c r="M105" s="87"/>
      <c r="P105" s="43"/>
      <c r="Q105" s="11"/>
      <c r="R105" s="11"/>
    </row>
    <row r="106" spans="1:18" ht="41.25" customHeight="1">
      <c r="A106" s="407"/>
      <c r="B106" s="421">
        <v>5</v>
      </c>
      <c r="C106" s="453" t="s">
        <v>272</v>
      </c>
      <c r="D106" s="274">
        <v>2024</v>
      </c>
      <c r="E106" s="110" t="s">
        <v>219</v>
      </c>
      <c r="F106" s="86">
        <f>G106+H106+I106+J106+K106</f>
        <v>0</v>
      </c>
      <c r="G106" s="189"/>
      <c r="H106" s="189"/>
      <c r="I106" s="189"/>
      <c r="J106" s="189"/>
      <c r="K106" s="189"/>
      <c r="L106" s="111" t="s">
        <v>1050</v>
      </c>
      <c r="M106" s="87"/>
      <c r="P106" s="43" t="s">
        <v>1037</v>
      </c>
      <c r="Q106" s="11"/>
      <c r="R106" s="11"/>
    </row>
    <row r="107" spans="1:18" ht="41.25" customHeight="1">
      <c r="A107" s="407"/>
      <c r="B107" s="422"/>
      <c r="C107" s="454"/>
      <c r="D107" s="274">
        <v>2025</v>
      </c>
      <c r="E107" s="110" t="s">
        <v>219</v>
      </c>
      <c r="F107" s="86">
        <f t="shared" ref="F107:F108" si="28">G107+H107+I107+J107+K107</f>
        <v>0</v>
      </c>
      <c r="G107" s="189"/>
      <c r="H107" s="189"/>
      <c r="I107" s="189"/>
      <c r="J107" s="189"/>
      <c r="K107" s="189"/>
      <c r="L107" s="111" t="s">
        <v>1050</v>
      </c>
      <c r="M107" s="87"/>
      <c r="P107" s="43"/>
      <c r="Q107" s="11"/>
      <c r="R107" s="11"/>
    </row>
    <row r="108" spans="1:18" ht="41.25" customHeight="1">
      <c r="A108" s="407"/>
      <c r="B108" s="423"/>
      <c r="C108" s="455"/>
      <c r="D108" s="274">
        <v>2026</v>
      </c>
      <c r="E108" s="110" t="s">
        <v>219</v>
      </c>
      <c r="F108" s="86">
        <f t="shared" si="28"/>
        <v>0</v>
      </c>
      <c r="G108" s="189"/>
      <c r="H108" s="189"/>
      <c r="I108" s="189"/>
      <c r="J108" s="189"/>
      <c r="K108" s="189"/>
      <c r="L108" s="111" t="s">
        <v>1050</v>
      </c>
      <c r="M108" s="87"/>
      <c r="P108" s="43"/>
      <c r="Q108" s="11"/>
      <c r="R108" s="11"/>
    </row>
    <row r="109" spans="1:18" s="264" customFormat="1" ht="32.25" customHeight="1">
      <c r="A109" s="407"/>
      <c r="B109" s="276"/>
      <c r="C109" s="277" t="s">
        <v>274</v>
      </c>
      <c r="D109" s="278"/>
      <c r="E109" s="276"/>
      <c r="F109" s="279"/>
      <c r="G109" s="279"/>
      <c r="H109" s="279"/>
      <c r="I109" s="279"/>
      <c r="J109" s="279"/>
      <c r="K109" s="279"/>
      <c r="L109" s="284"/>
      <c r="M109" s="284"/>
      <c r="P109" s="266"/>
      <c r="Q109" s="266"/>
      <c r="R109" s="266"/>
    </row>
    <row r="110" spans="1:18" ht="39" customHeight="1">
      <c r="A110" s="407"/>
      <c r="B110" s="421">
        <v>1</v>
      </c>
      <c r="C110" s="421" t="s">
        <v>275</v>
      </c>
      <c r="D110" s="274">
        <v>2024</v>
      </c>
      <c r="E110" s="110" t="s">
        <v>219</v>
      </c>
      <c r="F110" s="86">
        <f>G110+H110+I110+J110+K110</f>
        <v>0</v>
      </c>
      <c r="G110" s="189"/>
      <c r="H110" s="189"/>
      <c r="I110" s="189"/>
      <c r="J110" s="189"/>
      <c r="K110" s="189"/>
      <c r="L110" s="93" t="s">
        <v>269</v>
      </c>
      <c r="M110" s="87"/>
      <c r="P110" s="11" t="s">
        <v>1038</v>
      </c>
      <c r="Q110" s="11"/>
      <c r="R110" s="11"/>
    </row>
    <row r="111" spans="1:18" ht="39" customHeight="1">
      <c r="A111" s="407"/>
      <c r="B111" s="422"/>
      <c r="C111" s="422"/>
      <c r="D111" s="274">
        <v>2025</v>
      </c>
      <c r="E111" s="110" t="s">
        <v>219</v>
      </c>
      <c r="F111" s="86">
        <f t="shared" ref="F111:F112" si="29">G111+H111+I111+J111+K111</f>
        <v>0</v>
      </c>
      <c r="G111" s="189"/>
      <c r="H111" s="189"/>
      <c r="I111" s="189"/>
      <c r="J111" s="189"/>
      <c r="K111" s="189"/>
      <c r="L111" s="93" t="s">
        <v>269</v>
      </c>
      <c r="M111" s="87"/>
      <c r="P111" s="11"/>
      <c r="Q111" s="11"/>
      <c r="R111" s="11"/>
    </row>
    <row r="112" spans="1:18" ht="41.25" customHeight="1">
      <c r="A112" s="407"/>
      <c r="B112" s="423"/>
      <c r="C112" s="423"/>
      <c r="D112" s="274">
        <v>2026</v>
      </c>
      <c r="E112" s="110" t="s">
        <v>219</v>
      </c>
      <c r="F112" s="86">
        <f t="shared" si="29"/>
        <v>0</v>
      </c>
      <c r="G112" s="189"/>
      <c r="H112" s="189"/>
      <c r="I112" s="189"/>
      <c r="J112" s="189"/>
      <c r="K112" s="189"/>
      <c r="L112" s="93" t="s">
        <v>269</v>
      </c>
      <c r="M112" s="87"/>
      <c r="P112" s="11"/>
      <c r="Q112" s="11"/>
      <c r="R112" s="11"/>
    </row>
    <row r="113" spans="1:18" ht="39" customHeight="1">
      <c r="A113" s="407"/>
      <c r="B113" s="421">
        <v>2</v>
      </c>
      <c r="C113" s="421" t="s">
        <v>276</v>
      </c>
      <c r="D113" s="274">
        <v>2024</v>
      </c>
      <c r="E113" s="110" t="s">
        <v>219</v>
      </c>
      <c r="F113" s="86">
        <f>G113+H113+I113+J113+K113</f>
        <v>0</v>
      </c>
      <c r="G113" s="189"/>
      <c r="H113" s="189"/>
      <c r="I113" s="189"/>
      <c r="J113" s="189"/>
      <c r="K113" s="189"/>
      <c r="L113" s="93" t="s">
        <v>269</v>
      </c>
      <c r="M113" s="31"/>
      <c r="P113" s="11" t="s">
        <v>799</v>
      </c>
      <c r="Q113" s="11"/>
      <c r="R113" s="11"/>
    </row>
    <row r="114" spans="1:18" ht="33" customHeight="1">
      <c r="A114" s="407"/>
      <c r="B114" s="422"/>
      <c r="C114" s="422"/>
      <c r="D114" s="274">
        <v>2025</v>
      </c>
      <c r="E114" s="110" t="s">
        <v>219</v>
      </c>
      <c r="F114" s="86">
        <f t="shared" ref="F114:F115" si="30">G114+H114+I114+J114+K114</f>
        <v>0</v>
      </c>
      <c r="G114" s="189"/>
      <c r="H114" s="189"/>
      <c r="I114" s="189"/>
      <c r="J114" s="189"/>
      <c r="K114" s="189"/>
      <c r="L114" s="93" t="s">
        <v>269</v>
      </c>
      <c r="M114" s="31"/>
      <c r="P114" s="11"/>
      <c r="Q114" s="11"/>
      <c r="R114" s="11"/>
    </row>
    <row r="115" spans="1:18" ht="36.75" customHeight="1">
      <c r="A115" s="407"/>
      <c r="B115" s="423"/>
      <c r="C115" s="423"/>
      <c r="D115" s="274">
        <v>2026</v>
      </c>
      <c r="E115" s="110" t="s">
        <v>219</v>
      </c>
      <c r="F115" s="86">
        <f t="shared" si="30"/>
        <v>0</v>
      </c>
      <c r="G115" s="189"/>
      <c r="H115" s="189"/>
      <c r="I115" s="189"/>
      <c r="J115" s="189"/>
      <c r="K115" s="189"/>
      <c r="L115" s="93" t="s">
        <v>269</v>
      </c>
      <c r="M115" s="31"/>
      <c r="P115" s="11"/>
      <c r="Q115" s="11"/>
      <c r="R115" s="11"/>
    </row>
    <row r="116" spans="1:18" ht="48" customHeight="1">
      <c r="A116" s="407"/>
      <c r="B116" s="421">
        <v>3</v>
      </c>
      <c r="C116" s="421" t="s">
        <v>277</v>
      </c>
      <c r="D116" s="274">
        <v>2024</v>
      </c>
      <c r="E116" s="110" t="s">
        <v>219</v>
      </c>
      <c r="F116" s="86">
        <f>G116+H116+I116+J116+K116</f>
        <v>0</v>
      </c>
      <c r="G116" s="189"/>
      <c r="H116" s="189"/>
      <c r="I116" s="189"/>
      <c r="J116" s="189"/>
      <c r="K116" s="189"/>
      <c r="L116" s="93" t="s">
        <v>269</v>
      </c>
      <c r="M116" s="87"/>
      <c r="P116" s="11"/>
      <c r="Q116" s="11"/>
      <c r="R116" s="11"/>
    </row>
    <row r="117" spans="1:18" ht="48" customHeight="1">
      <c r="A117" s="407"/>
      <c r="B117" s="422"/>
      <c r="C117" s="422"/>
      <c r="D117" s="274">
        <v>2025</v>
      </c>
      <c r="E117" s="110" t="s">
        <v>219</v>
      </c>
      <c r="F117" s="86">
        <f t="shared" ref="F117:F118" si="31">G117+H117+I117+J117+K117</f>
        <v>0</v>
      </c>
      <c r="G117" s="189"/>
      <c r="H117" s="189"/>
      <c r="I117" s="189"/>
      <c r="J117" s="189"/>
      <c r="K117" s="189"/>
      <c r="L117" s="93" t="s">
        <v>269</v>
      </c>
      <c r="M117" s="87"/>
      <c r="P117" s="11"/>
      <c r="Q117" s="11"/>
      <c r="R117" s="11"/>
    </row>
    <row r="118" spans="1:18" ht="48" customHeight="1">
      <c r="A118" s="407"/>
      <c r="B118" s="423"/>
      <c r="C118" s="423"/>
      <c r="D118" s="274">
        <v>2026</v>
      </c>
      <c r="E118" s="110" t="s">
        <v>219</v>
      </c>
      <c r="F118" s="86">
        <f t="shared" si="31"/>
        <v>0</v>
      </c>
      <c r="G118" s="189"/>
      <c r="H118" s="189"/>
      <c r="I118" s="189"/>
      <c r="J118" s="189"/>
      <c r="K118" s="189"/>
      <c r="L118" s="93" t="s">
        <v>269</v>
      </c>
      <c r="M118" s="87"/>
      <c r="P118" s="11"/>
      <c r="Q118" s="11"/>
      <c r="R118" s="11"/>
    </row>
    <row r="119" spans="1:18" s="264" customFormat="1" ht="48.75" customHeight="1">
      <c r="A119" s="407"/>
      <c r="B119" s="282"/>
      <c r="C119" s="277" t="s">
        <v>278</v>
      </c>
      <c r="D119" s="278"/>
      <c r="E119" s="276"/>
      <c r="F119" s="279"/>
      <c r="G119" s="279"/>
      <c r="H119" s="279"/>
      <c r="I119" s="279"/>
      <c r="J119" s="279"/>
      <c r="K119" s="279"/>
      <c r="L119" s="276"/>
      <c r="M119" s="283"/>
      <c r="P119" s="266"/>
      <c r="Q119" s="266"/>
      <c r="R119" s="266"/>
    </row>
    <row r="120" spans="1:18" ht="42" customHeight="1">
      <c r="A120" s="407"/>
      <c r="B120" s="421">
        <v>1</v>
      </c>
      <c r="C120" s="421" t="s">
        <v>279</v>
      </c>
      <c r="D120" s="274">
        <v>2024</v>
      </c>
      <c r="E120" s="110" t="s">
        <v>219</v>
      </c>
      <c r="F120" s="86">
        <f>G120+H120+I120+J120+K120</f>
        <v>100</v>
      </c>
      <c r="G120" s="189"/>
      <c r="H120" s="189"/>
      <c r="I120" s="189">
        <v>100</v>
      </c>
      <c r="J120" s="189"/>
      <c r="K120" s="189"/>
      <c r="L120" s="91" t="s">
        <v>280</v>
      </c>
      <c r="M120" s="87"/>
      <c r="P120" s="11"/>
      <c r="Q120" s="11"/>
      <c r="R120" s="11"/>
    </row>
    <row r="121" spans="1:18" ht="51" customHeight="1">
      <c r="A121" s="407"/>
      <c r="B121" s="422"/>
      <c r="C121" s="422"/>
      <c r="D121" s="274">
        <v>2025</v>
      </c>
      <c r="E121" s="110" t="s">
        <v>219</v>
      </c>
      <c r="F121" s="86">
        <f t="shared" ref="F121:F122" si="32">G121+H121+I121+J121+K121</f>
        <v>100</v>
      </c>
      <c r="G121" s="189"/>
      <c r="H121" s="189"/>
      <c r="I121" s="189">
        <v>100</v>
      </c>
      <c r="J121" s="189"/>
      <c r="K121" s="189"/>
      <c r="L121" s="91" t="s">
        <v>280</v>
      </c>
      <c r="M121" s="87"/>
      <c r="P121" s="11"/>
      <c r="Q121" s="11"/>
      <c r="R121" s="11"/>
    </row>
    <row r="122" spans="1:18" ht="43.5" customHeight="1">
      <c r="A122" s="407"/>
      <c r="B122" s="423"/>
      <c r="C122" s="423"/>
      <c r="D122" s="274">
        <v>2026</v>
      </c>
      <c r="E122" s="110" t="s">
        <v>219</v>
      </c>
      <c r="F122" s="86">
        <f t="shared" si="32"/>
        <v>10</v>
      </c>
      <c r="G122" s="189"/>
      <c r="H122" s="189"/>
      <c r="I122" s="189">
        <v>10</v>
      </c>
      <c r="J122" s="189"/>
      <c r="K122" s="189"/>
      <c r="L122" s="91" t="s">
        <v>280</v>
      </c>
      <c r="M122" s="87"/>
      <c r="P122" s="11"/>
      <c r="Q122" s="11"/>
      <c r="R122" s="11"/>
    </row>
    <row r="123" spans="1:18" ht="39" customHeight="1">
      <c r="A123" s="407"/>
      <c r="B123" s="421">
        <v>2</v>
      </c>
      <c r="C123" s="421" t="s">
        <v>281</v>
      </c>
      <c r="D123" s="274">
        <v>2024</v>
      </c>
      <c r="E123" s="110" t="s">
        <v>219</v>
      </c>
      <c r="F123" s="86">
        <f>G123+H123+I123+J123+K123</f>
        <v>3</v>
      </c>
      <c r="G123" s="189"/>
      <c r="H123" s="189"/>
      <c r="I123" s="189"/>
      <c r="J123" s="189"/>
      <c r="K123" s="189">
        <v>3</v>
      </c>
      <c r="L123" s="110" t="s">
        <v>282</v>
      </c>
      <c r="M123" s="87"/>
      <c r="P123" s="11"/>
      <c r="Q123" s="11"/>
      <c r="R123" s="11"/>
    </row>
    <row r="124" spans="1:18" ht="40.5" customHeight="1">
      <c r="A124" s="407"/>
      <c r="B124" s="422"/>
      <c r="C124" s="422"/>
      <c r="D124" s="274">
        <v>2025</v>
      </c>
      <c r="E124" s="110" t="s">
        <v>219</v>
      </c>
      <c r="F124" s="86">
        <f t="shared" ref="F124:F125" si="33">G124+H124+I124+J124+K124</f>
        <v>3</v>
      </c>
      <c r="G124" s="189"/>
      <c r="H124" s="189"/>
      <c r="I124" s="189"/>
      <c r="J124" s="189"/>
      <c r="K124" s="189">
        <v>3</v>
      </c>
      <c r="L124" s="110" t="s">
        <v>282</v>
      </c>
      <c r="M124" s="87"/>
      <c r="P124" s="11"/>
      <c r="Q124" s="11"/>
      <c r="R124" s="11"/>
    </row>
    <row r="125" spans="1:18" ht="42.75" customHeight="1">
      <c r="A125" s="407"/>
      <c r="B125" s="423"/>
      <c r="C125" s="423"/>
      <c r="D125" s="274">
        <v>2026</v>
      </c>
      <c r="E125" s="110" t="s">
        <v>219</v>
      </c>
      <c r="F125" s="86">
        <f t="shared" si="33"/>
        <v>3</v>
      </c>
      <c r="G125" s="189"/>
      <c r="H125" s="189"/>
      <c r="I125" s="189"/>
      <c r="J125" s="189"/>
      <c r="K125" s="189">
        <v>3</v>
      </c>
      <c r="L125" s="110" t="s">
        <v>282</v>
      </c>
      <c r="M125" s="87"/>
      <c r="P125" s="11"/>
      <c r="Q125" s="11"/>
      <c r="R125" s="11"/>
    </row>
    <row r="126" spans="1:18" ht="38.25" customHeight="1">
      <c r="A126" s="407"/>
      <c r="B126" s="421">
        <v>3</v>
      </c>
      <c r="C126" s="421" t="s">
        <v>283</v>
      </c>
      <c r="D126" s="274">
        <v>2024</v>
      </c>
      <c r="E126" s="110" t="s">
        <v>219</v>
      </c>
      <c r="F126" s="86">
        <f>G126+H126+I126+J126+K126</f>
        <v>20</v>
      </c>
      <c r="G126" s="189"/>
      <c r="H126" s="189"/>
      <c r="I126" s="189">
        <v>10</v>
      </c>
      <c r="J126" s="189">
        <v>5</v>
      </c>
      <c r="K126" s="189">
        <v>5</v>
      </c>
      <c r="L126" s="110" t="s">
        <v>282</v>
      </c>
      <c r="M126" s="87"/>
      <c r="P126" s="11"/>
      <c r="Q126" s="11">
        <v>1</v>
      </c>
      <c r="R126" s="11"/>
    </row>
    <row r="127" spans="1:18" ht="43.5" customHeight="1">
      <c r="A127" s="407"/>
      <c r="B127" s="422"/>
      <c r="C127" s="422"/>
      <c r="D127" s="274">
        <v>2025</v>
      </c>
      <c r="E127" s="110" t="s">
        <v>219</v>
      </c>
      <c r="F127" s="86">
        <f t="shared" ref="F127:F128" si="34">G127+H127+I127+J127+K127</f>
        <v>20</v>
      </c>
      <c r="G127" s="189"/>
      <c r="H127" s="189"/>
      <c r="I127" s="189">
        <v>10</v>
      </c>
      <c r="J127" s="189">
        <v>5</v>
      </c>
      <c r="K127" s="189">
        <v>5</v>
      </c>
      <c r="L127" s="110" t="s">
        <v>282</v>
      </c>
      <c r="M127" s="87"/>
      <c r="P127" s="11"/>
      <c r="Q127" s="11"/>
      <c r="R127" s="11"/>
    </row>
    <row r="128" spans="1:18" ht="43.5" customHeight="1">
      <c r="A128" s="407"/>
      <c r="B128" s="423"/>
      <c r="C128" s="423"/>
      <c r="D128" s="274">
        <v>2026</v>
      </c>
      <c r="E128" s="110" t="s">
        <v>219</v>
      </c>
      <c r="F128" s="86">
        <f t="shared" si="34"/>
        <v>15</v>
      </c>
      <c r="G128" s="189"/>
      <c r="H128" s="189"/>
      <c r="I128" s="189">
        <v>10</v>
      </c>
      <c r="J128" s="189"/>
      <c r="K128" s="189">
        <v>5</v>
      </c>
      <c r="L128" s="110" t="s">
        <v>282</v>
      </c>
      <c r="M128" s="87"/>
      <c r="P128" s="11"/>
      <c r="Q128" s="11"/>
      <c r="R128" s="11"/>
    </row>
    <row r="129" spans="1:18" ht="30" customHeight="1">
      <c r="A129" s="407"/>
      <c r="B129" s="421">
        <v>4</v>
      </c>
      <c r="C129" s="421" t="s">
        <v>284</v>
      </c>
      <c r="D129" s="274">
        <v>2024</v>
      </c>
      <c r="E129" s="110" t="s">
        <v>219</v>
      </c>
      <c r="F129" s="86">
        <f>G129+H129+I129+J129+K129</f>
        <v>122.3</v>
      </c>
      <c r="G129" s="189">
        <v>65</v>
      </c>
      <c r="H129" s="189"/>
      <c r="I129" s="189">
        <v>40.299999999999997</v>
      </c>
      <c r="J129" s="189">
        <v>9</v>
      </c>
      <c r="K129" s="189">
        <v>8</v>
      </c>
      <c r="L129" s="111" t="s">
        <v>282</v>
      </c>
      <c r="M129" s="87" t="s">
        <v>1073</v>
      </c>
      <c r="P129" s="11"/>
      <c r="Q129" s="11"/>
      <c r="R129" s="11"/>
    </row>
    <row r="130" spans="1:18" ht="30" customHeight="1">
      <c r="A130" s="407"/>
      <c r="B130" s="422"/>
      <c r="C130" s="422"/>
      <c r="D130" s="274">
        <v>2025</v>
      </c>
      <c r="E130" s="110" t="s">
        <v>219</v>
      </c>
      <c r="F130" s="86">
        <f t="shared" ref="F130:F131" si="35">G130+H130+I130+J130+K130</f>
        <v>87.72</v>
      </c>
      <c r="G130" s="189">
        <v>65</v>
      </c>
      <c r="H130" s="189"/>
      <c r="I130" s="189">
        <v>5.72</v>
      </c>
      <c r="J130" s="189">
        <v>9</v>
      </c>
      <c r="K130" s="189">
        <v>8</v>
      </c>
      <c r="L130" s="111" t="s">
        <v>282</v>
      </c>
      <c r="M130" s="87" t="s">
        <v>1073</v>
      </c>
      <c r="P130" s="11"/>
      <c r="Q130" s="11"/>
      <c r="R130" s="11"/>
    </row>
    <row r="131" spans="1:18" ht="30" customHeight="1">
      <c r="A131" s="407"/>
      <c r="B131" s="423"/>
      <c r="C131" s="423"/>
      <c r="D131" s="274">
        <v>2026</v>
      </c>
      <c r="E131" s="110" t="s">
        <v>219</v>
      </c>
      <c r="F131" s="86">
        <f t="shared" si="35"/>
        <v>18</v>
      </c>
      <c r="G131" s="189"/>
      <c r="H131" s="189"/>
      <c r="I131" s="189">
        <v>10</v>
      </c>
      <c r="J131" s="189"/>
      <c r="K131" s="189">
        <v>8</v>
      </c>
      <c r="L131" s="111" t="s">
        <v>282</v>
      </c>
      <c r="M131" s="87" t="s">
        <v>1073</v>
      </c>
      <c r="P131" s="11"/>
      <c r="Q131" s="11"/>
      <c r="R131" s="11"/>
    </row>
    <row r="132" spans="1:18" ht="67.5" customHeight="1">
      <c r="A132" s="407"/>
      <c r="B132" s="421">
        <v>5</v>
      </c>
      <c r="C132" s="421" t="s">
        <v>285</v>
      </c>
      <c r="D132" s="274">
        <v>2024</v>
      </c>
      <c r="E132" s="110" t="s">
        <v>219</v>
      </c>
      <c r="F132" s="86">
        <f>G132+H132+I132+J132+K132</f>
        <v>0</v>
      </c>
      <c r="G132" s="189"/>
      <c r="H132" s="189"/>
      <c r="I132" s="189"/>
      <c r="J132" s="189"/>
      <c r="K132" s="189"/>
      <c r="L132" s="111" t="s">
        <v>269</v>
      </c>
      <c r="M132" s="88"/>
      <c r="P132" s="43">
        <v>20</v>
      </c>
      <c r="Q132" s="11"/>
      <c r="R132" s="11"/>
    </row>
    <row r="133" spans="1:18" ht="67.5" customHeight="1">
      <c r="A133" s="407"/>
      <c r="B133" s="422"/>
      <c r="C133" s="422"/>
      <c r="D133" s="274">
        <v>2025</v>
      </c>
      <c r="E133" s="110" t="s">
        <v>219</v>
      </c>
      <c r="F133" s="86">
        <f t="shared" ref="F133:F134" si="36">G133+H133+I133+J133+K133</f>
        <v>0</v>
      </c>
      <c r="G133" s="189"/>
      <c r="H133" s="189"/>
      <c r="I133" s="189"/>
      <c r="J133" s="189"/>
      <c r="K133" s="189"/>
      <c r="L133" s="111" t="s">
        <v>269</v>
      </c>
      <c r="M133" s="88"/>
      <c r="P133" s="43"/>
      <c r="Q133" s="11"/>
      <c r="R133" s="11"/>
    </row>
    <row r="134" spans="1:18" ht="67.5" customHeight="1">
      <c r="A134" s="407"/>
      <c r="B134" s="423"/>
      <c r="C134" s="423"/>
      <c r="D134" s="274">
        <v>2026</v>
      </c>
      <c r="E134" s="110" t="s">
        <v>219</v>
      </c>
      <c r="F134" s="86">
        <f t="shared" si="36"/>
        <v>0</v>
      </c>
      <c r="G134" s="189"/>
      <c r="H134" s="189"/>
      <c r="I134" s="189"/>
      <c r="J134" s="189"/>
      <c r="K134" s="189"/>
      <c r="L134" s="111" t="s">
        <v>269</v>
      </c>
      <c r="M134" s="88"/>
      <c r="P134" s="43"/>
      <c r="Q134" s="11"/>
      <c r="R134" s="11"/>
    </row>
    <row r="135" spans="1:18" s="264" customFormat="1" ht="16.5" customHeight="1">
      <c r="A135" s="407"/>
      <c r="B135" s="276"/>
      <c r="C135" s="277" t="s">
        <v>289</v>
      </c>
      <c r="D135" s="278"/>
      <c r="E135" s="276"/>
      <c r="F135" s="279"/>
      <c r="G135" s="279"/>
      <c r="H135" s="279"/>
      <c r="I135" s="279"/>
      <c r="J135" s="279"/>
      <c r="K135" s="279"/>
      <c r="L135" s="280"/>
      <c r="M135" s="281"/>
      <c r="P135" s="266"/>
      <c r="Q135" s="266"/>
      <c r="R135" s="266"/>
    </row>
    <row r="136" spans="1:18" ht="70.5" customHeight="1">
      <c r="A136" s="407"/>
      <c r="B136" s="406">
        <v>1</v>
      </c>
      <c r="C136" s="406" t="s">
        <v>286</v>
      </c>
      <c r="D136" s="274">
        <v>2024</v>
      </c>
      <c r="E136" s="43" t="s">
        <v>219</v>
      </c>
      <c r="F136" s="86">
        <f>G136+H136+I136+J136+K136</f>
        <v>16046.1</v>
      </c>
      <c r="G136" s="189"/>
      <c r="H136" s="189"/>
      <c r="I136" s="189">
        <v>5546.1</v>
      </c>
      <c r="J136" s="189">
        <v>500</v>
      </c>
      <c r="K136" s="189">
        <v>10000</v>
      </c>
      <c r="L136" s="43" t="s">
        <v>287</v>
      </c>
      <c r="M136" s="292" t="s">
        <v>1106</v>
      </c>
      <c r="P136" s="11"/>
      <c r="Q136" s="11"/>
      <c r="R136" s="11"/>
    </row>
    <row r="137" spans="1:18" ht="75.75" customHeight="1">
      <c r="A137" s="407"/>
      <c r="B137" s="407"/>
      <c r="C137" s="407"/>
      <c r="D137" s="274">
        <v>2025</v>
      </c>
      <c r="E137" s="43" t="s">
        <v>219</v>
      </c>
      <c r="F137" s="86">
        <f t="shared" ref="F137:F138" si="37">G137+H137+I137+J137+K137</f>
        <v>14500</v>
      </c>
      <c r="G137" s="189"/>
      <c r="H137" s="189"/>
      <c r="I137" s="189">
        <v>4000</v>
      </c>
      <c r="J137" s="189">
        <v>500</v>
      </c>
      <c r="K137" s="189">
        <v>10000</v>
      </c>
      <c r="L137" s="43" t="s">
        <v>287</v>
      </c>
      <c r="M137" s="42" t="s">
        <v>1074</v>
      </c>
      <c r="P137" s="11"/>
      <c r="Q137" s="11"/>
      <c r="R137" s="11"/>
    </row>
    <row r="138" spans="1:18" ht="96" customHeight="1">
      <c r="A138" s="407"/>
      <c r="B138" s="408"/>
      <c r="C138" s="408"/>
      <c r="D138" s="274">
        <v>2026</v>
      </c>
      <c r="E138" s="43" t="s">
        <v>219</v>
      </c>
      <c r="F138" s="86">
        <f t="shared" si="37"/>
        <v>15900</v>
      </c>
      <c r="G138" s="189"/>
      <c r="H138" s="189"/>
      <c r="I138" s="189">
        <f>5900-1781.8</f>
        <v>4118.2</v>
      </c>
      <c r="J138" s="189"/>
      <c r="K138" s="189">
        <f>10000+1781.8</f>
        <v>11781.8</v>
      </c>
      <c r="L138" s="43" t="s">
        <v>287</v>
      </c>
      <c r="M138" s="42" t="s">
        <v>1075</v>
      </c>
      <c r="P138" s="11"/>
      <c r="Q138" s="11"/>
      <c r="R138" s="11"/>
    </row>
    <row r="139" spans="1:18" ht="51" customHeight="1">
      <c r="A139" s="407"/>
      <c r="B139" s="406">
        <v>2</v>
      </c>
      <c r="C139" s="406" t="s">
        <v>288</v>
      </c>
      <c r="D139" s="274">
        <v>2024</v>
      </c>
      <c r="E139" s="43" t="s">
        <v>219</v>
      </c>
      <c r="F139" s="86">
        <f>G139+H139+I139+J139+K139</f>
        <v>300</v>
      </c>
      <c r="G139" s="189"/>
      <c r="H139" s="189"/>
      <c r="I139" s="189">
        <v>300</v>
      </c>
      <c r="J139" s="189"/>
      <c r="K139" s="189"/>
      <c r="L139" s="43" t="s">
        <v>292</v>
      </c>
      <c r="M139" s="42"/>
      <c r="P139" s="11"/>
      <c r="Q139" s="11"/>
      <c r="R139" s="11"/>
    </row>
    <row r="140" spans="1:18" ht="57" customHeight="1">
      <c r="A140" s="407"/>
      <c r="B140" s="407"/>
      <c r="C140" s="407"/>
      <c r="D140" s="274">
        <v>2025</v>
      </c>
      <c r="E140" s="43" t="s">
        <v>219</v>
      </c>
      <c r="F140" s="86">
        <f t="shared" ref="F140:F150" si="38">G140+H140+I140+J140+K140</f>
        <v>0</v>
      </c>
      <c r="G140" s="189"/>
      <c r="H140" s="189"/>
      <c r="I140" s="189">
        <v>0</v>
      </c>
      <c r="J140" s="189"/>
      <c r="K140" s="189"/>
      <c r="L140" s="43" t="s">
        <v>292</v>
      </c>
      <c r="M140" s="42"/>
      <c r="P140" s="11"/>
      <c r="Q140" s="11"/>
      <c r="R140" s="11"/>
    </row>
    <row r="141" spans="1:18" ht="122.25" customHeight="1">
      <c r="A141" s="408"/>
      <c r="B141" s="408"/>
      <c r="C141" s="408"/>
      <c r="D141" s="274">
        <v>2026</v>
      </c>
      <c r="E141" s="43" t="s">
        <v>219</v>
      </c>
      <c r="F141" s="86">
        <f t="shared" si="38"/>
        <v>0</v>
      </c>
      <c r="G141" s="189"/>
      <c r="H141" s="189"/>
      <c r="I141" s="189">
        <v>0</v>
      </c>
      <c r="J141" s="189"/>
      <c r="K141" s="189"/>
      <c r="L141" s="43" t="s">
        <v>292</v>
      </c>
      <c r="M141" s="42"/>
      <c r="P141" s="11"/>
      <c r="Q141" s="11"/>
      <c r="R141" s="11"/>
    </row>
    <row r="142" spans="1:18" ht="57" hidden="1" customHeight="1">
      <c r="A142" s="406" t="s">
        <v>1043</v>
      </c>
      <c r="B142" s="406">
        <v>1</v>
      </c>
      <c r="C142" s="456" t="s">
        <v>1079</v>
      </c>
      <c r="D142" s="274">
        <v>2024</v>
      </c>
      <c r="E142" s="43" t="s">
        <v>219</v>
      </c>
      <c r="F142" s="86">
        <f t="shared" si="38"/>
        <v>0</v>
      </c>
      <c r="G142" s="189"/>
      <c r="H142" s="189"/>
      <c r="I142" s="189"/>
      <c r="J142" s="189"/>
      <c r="K142" s="189"/>
      <c r="L142" s="43" t="s">
        <v>292</v>
      </c>
      <c r="M142" s="43"/>
      <c r="P142" s="11"/>
      <c r="Q142" s="11"/>
      <c r="R142" s="11"/>
    </row>
    <row r="143" spans="1:18" ht="66.75" hidden="1" customHeight="1">
      <c r="A143" s="407"/>
      <c r="B143" s="407"/>
      <c r="C143" s="457"/>
      <c r="D143" s="274">
        <v>2025</v>
      </c>
      <c r="E143" s="43" t="s">
        <v>219</v>
      </c>
      <c r="F143" s="86">
        <f t="shared" si="38"/>
        <v>0</v>
      </c>
      <c r="G143" s="189"/>
      <c r="H143" s="189"/>
      <c r="I143" s="189"/>
      <c r="J143" s="189"/>
      <c r="K143" s="189"/>
      <c r="L143" s="43" t="s">
        <v>292</v>
      </c>
      <c r="M143" s="43"/>
      <c r="P143" s="11"/>
      <c r="Q143" s="11"/>
      <c r="R143" s="11"/>
    </row>
    <row r="144" spans="1:18" ht="66.75" hidden="1" customHeight="1">
      <c r="A144" s="407"/>
      <c r="B144" s="408"/>
      <c r="C144" s="458"/>
      <c r="D144" s="274">
        <v>2026</v>
      </c>
      <c r="E144" s="43" t="s">
        <v>219</v>
      </c>
      <c r="F144" s="86">
        <f t="shared" si="38"/>
        <v>0</v>
      </c>
      <c r="G144" s="189"/>
      <c r="H144" s="189"/>
      <c r="I144" s="189"/>
      <c r="J144" s="189"/>
      <c r="K144" s="189"/>
      <c r="L144" s="43" t="s">
        <v>292</v>
      </c>
      <c r="M144" s="43"/>
      <c r="P144" s="11"/>
      <c r="Q144" s="11"/>
      <c r="R144" s="11"/>
    </row>
    <row r="145" spans="1:18" ht="65.25" customHeight="1">
      <c r="A145" s="407"/>
      <c r="B145" s="406">
        <v>1</v>
      </c>
      <c r="C145" s="406" t="s">
        <v>682</v>
      </c>
      <c r="D145" s="274">
        <v>2024</v>
      </c>
      <c r="E145" s="43" t="s">
        <v>219</v>
      </c>
      <c r="F145" s="86">
        <f t="shared" si="38"/>
        <v>1400</v>
      </c>
      <c r="G145" s="189"/>
      <c r="H145" s="189"/>
      <c r="I145" s="189">
        <v>1400</v>
      </c>
      <c r="J145" s="189"/>
      <c r="K145" s="189"/>
      <c r="L145" s="43" t="s">
        <v>292</v>
      </c>
      <c r="M145" s="43">
        <v>1</v>
      </c>
      <c r="N145" s="11">
        <f>мкл!M145</f>
        <v>1</v>
      </c>
      <c r="O145" s="11">
        <f>гб1!M145</f>
        <v>0</v>
      </c>
      <c r="P145" s="11">
        <f>цпмсд!M145</f>
        <v>0</v>
      </c>
      <c r="Q145" s="11"/>
      <c r="R145" s="63"/>
    </row>
    <row r="146" spans="1:18" ht="50.25" customHeight="1">
      <c r="A146" s="407"/>
      <c r="B146" s="407"/>
      <c r="C146" s="407"/>
      <c r="D146" s="274">
        <v>2025</v>
      </c>
      <c r="E146" s="43" t="s">
        <v>219</v>
      </c>
      <c r="F146" s="86">
        <f t="shared" si="38"/>
        <v>100</v>
      </c>
      <c r="G146" s="189"/>
      <c r="H146" s="189"/>
      <c r="I146" s="189">
        <v>100</v>
      </c>
      <c r="J146" s="189"/>
      <c r="K146" s="189"/>
      <c r="L146" s="43" t="s">
        <v>292</v>
      </c>
      <c r="M146" s="43" t="s">
        <v>20</v>
      </c>
      <c r="N146" s="11" t="str">
        <f>мкл!M146</f>
        <v>-</v>
      </c>
      <c r="O146" s="11">
        <f>гб1!M146</f>
        <v>0</v>
      </c>
      <c r="P146" s="11">
        <f>цпмсд!M146</f>
        <v>0</v>
      </c>
      <c r="Q146" s="11"/>
      <c r="R146" s="63"/>
    </row>
    <row r="147" spans="1:18" ht="52.5" customHeight="1">
      <c r="A147" s="407"/>
      <c r="B147" s="408"/>
      <c r="C147" s="408"/>
      <c r="D147" s="274">
        <v>2026</v>
      </c>
      <c r="E147" s="43" t="s">
        <v>219</v>
      </c>
      <c r="F147" s="86">
        <f t="shared" si="38"/>
        <v>0</v>
      </c>
      <c r="G147" s="189"/>
      <c r="H147" s="189"/>
      <c r="I147" s="189">
        <v>0</v>
      </c>
      <c r="J147" s="189"/>
      <c r="K147" s="189"/>
      <c r="L147" s="43" t="s">
        <v>292</v>
      </c>
      <c r="M147" s="43" t="s">
        <v>20</v>
      </c>
      <c r="N147" s="11" t="str">
        <f>мкл!M147</f>
        <v>-</v>
      </c>
      <c r="O147" s="11">
        <f>гб1!M147</f>
        <v>0</v>
      </c>
      <c r="P147" s="11">
        <f>цпмсд!M147</f>
        <v>0</v>
      </c>
      <c r="Q147" s="11"/>
      <c r="R147" s="63"/>
    </row>
    <row r="148" spans="1:18" ht="105.75" customHeight="1">
      <c r="A148" s="407"/>
      <c r="B148" s="406">
        <v>2</v>
      </c>
      <c r="C148" s="406" t="s">
        <v>713</v>
      </c>
      <c r="D148" s="274">
        <v>2024</v>
      </c>
      <c r="E148" s="43" t="s">
        <v>290</v>
      </c>
      <c r="F148" s="86">
        <f t="shared" si="38"/>
        <v>300</v>
      </c>
      <c r="G148" s="189"/>
      <c r="H148" s="189"/>
      <c r="I148" s="189">
        <v>300</v>
      </c>
      <c r="J148" s="189"/>
      <c r="K148" s="189"/>
      <c r="L148" s="43" t="s">
        <v>291</v>
      </c>
      <c r="M148" s="43">
        <v>1</v>
      </c>
      <c r="N148" s="11">
        <f>мкл!M148</f>
        <v>1</v>
      </c>
      <c r="O148" s="11">
        <f>гб1!M148</f>
        <v>0</v>
      </c>
      <c r="P148" s="11">
        <f>цпмсд!M148</f>
        <v>0</v>
      </c>
      <c r="Q148" s="11"/>
      <c r="R148" s="63"/>
    </row>
    <row r="149" spans="1:18" ht="98.25" customHeight="1">
      <c r="A149" s="407"/>
      <c r="B149" s="407"/>
      <c r="C149" s="407"/>
      <c r="D149" s="274">
        <v>2025</v>
      </c>
      <c r="E149" s="43" t="s">
        <v>290</v>
      </c>
      <c r="F149" s="86">
        <f t="shared" si="38"/>
        <v>300</v>
      </c>
      <c r="G149" s="189"/>
      <c r="H149" s="189"/>
      <c r="I149" s="189">
        <v>300</v>
      </c>
      <c r="J149" s="189"/>
      <c r="K149" s="189"/>
      <c r="L149" s="43" t="s">
        <v>291</v>
      </c>
      <c r="M149" s="43" t="s">
        <v>20</v>
      </c>
      <c r="N149" s="11" t="str">
        <f>мкл!M149</f>
        <v>-</v>
      </c>
      <c r="O149" s="11">
        <f>гб1!M149</f>
        <v>0</v>
      </c>
      <c r="P149" s="11">
        <f>цпмсд!M149</f>
        <v>0</v>
      </c>
      <c r="Q149" s="11"/>
      <c r="R149" s="63"/>
    </row>
    <row r="150" spans="1:18" ht="98.25" customHeight="1">
      <c r="A150" s="407"/>
      <c r="B150" s="408"/>
      <c r="C150" s="408"/>
      <c r="D150" s="274">
        <v>2026</v>
      </c>
      <c r="E150" s="43" t="s">
        <v>290</v>
      </c>
      <c r="F150" s="86">
        <f t="shared" si="38"/>
        <v>0</v>
      </c>
      <c r="G150" s="189"/>
      <c r="H150" s="189"/>
      <c r="I150" s="189">
        <v>0</v>
      </c>
      <c r="J150" s="189"/>
      <c r="K150" s="189"/>
      <c r="L150" s="43" t="s">
        <v>291</v>
      </c>
      <c r="M150" s="43" t="s">
        <v>20</v>
      </c>
      <c r="N150" s="11" t="str">
        <f>мкл!M150</f>
        <v>-</v>
      </c>
      <c r="O150" s="11">
        <f>гб1!M150</f>
        <v>0</v>
      </c>
      <c r="P150" s="11">
        <f>цпмсд!M150</f>
        <v>0</v>
      </c>
      <c r="Q150" s="11"/>
      <c r="R150" s="63"/>
    </row>
    <row r="151" spans="1:18" ht="84.75" hidden="1" customHeight="1">
      <c r="A151" s="407"/>
      <c r="B151" s="406">
        <v>4</v>
      </c>
      <c r="C151" s="406"/>
      <c r="D151" s="274"/>
      <c r="E151" s="43"/>
      <c r="F151" s="86"/>
      <c r="G151" s="189"/>
      <c r="H151" s="189"/>
      <c r="I151" s="189"/>
      <c r="J151" s="189"/>
      <c r="K151" s="189"/>
      <c r="L151" s="43" t="s">
        <v>761</v>
      </c>
      <c r="M151" s="43"/>
      <c r="P151" s="11"/>
      <c r="Q151" s="11"/>
      <c r="R151" s="11"/>
    </row>
    <row r="152" spans="1:18" ht="86.25" hidden="1" customHeight="1">
      <c r="A152" s="407"/>
      <c r="B152" s="407"/>
      <c r="C152" s="407"/>
      <c r="D152" s="274"/>
      <c r="E152" s="43"/>
      <c r="F152" s="86"/>
      <c r="G152" s="189"/>
      <c r="H152" s="189"/>
      <c r="I152" s="63"/>
      <c r="J152" s="189"/>
      <c r="K152" s="189"/>
      <c r="L152" s="43" t="s">
        <v>761</v>
      </c>
      <c r="M152" s="43"/>
      <c r="P152" s="11"/>
      <c r="Q152" s="11"/>
      <c r="R152" s="104"/>
    </row>
    <row r="153" spans="1:18" ht="84.75" hidden="1" customHeight="1">
      <c r="A153" s="407"/>
      <c r="B153" s="408"/>
      <c r="C153" s="408"/>
      <c r="D153" s="274"/>
      <c r="E153" s="43"/>
      <c r="F153" s="86"/>
      <c r="G153" s="189"/>
      <c r="H153" s="189"/>
      <c r="I153" s="189"/>
      <c r="J153" s="189"/>
      <c r="K153" s="189"/>
      <c r="L153" s="43" t="s">
        <v>761</v>
      </c>
      <c r="M153" s="43"/>
      <c r="P153" s="11"/>
      <c r="Q153" s="11"/>
      <c r="R153" s="104"/>
    </row>
    <row r="154" spans="1:18" ht="90" hidden="1" customHeight="1">
      <c r="A154" s="407"/>
      <c r="B154" s="406">
        <v>5</v>
      </c>
      <c r="C154" s="406"/>
      <c r="D154" s="274"/>
      <c r="E154" s="43"/>
      <c r="F154" s="86"/>
      <c r="G154" s="189"/>
      <c r="H154" s="189"/>
      <c r="I154" s="189"/>
      <c r="J154" s="189"/>
      <c r="K154" s="189"/>
      <c r="L154" s="43" t="s">
        <v>761</v>
      </c>
      <c r="M154" s="43"/>
      <c r="P154" s="11"/>
      <c r="Q154" s="11"/>
      <c r="R154" s="104"/>
    </row>
    <row r="155" spans="1:18" ht="96" hidden="1" customHeight="1">
      <c r="A155" s="407"/>
      <c r="B155" s="407"/>
      <c r="C155" s="407"/>
      <c r="D155" s="274"/>
      <c r="E155" s="43"/>
      <c r="F155" s="86"/>
      <c r="G155" s="189"/>
      <c r="H155" s="189"/>
      <c r="I155" s="189"/>
      <c r="J155" s="189"/>
      <c r="K155" s="189"/>
      <c r="L155" s="43" t="s">
        <v>761</v>
      </c>
      <c r="M155" s="43"/>
      <c r="P155" s="11"/>
      <c r="Q155" s="11"/>
      <c r="R155" s="104"/>
    </row>
    <row r="156" spans="1:18" ht="88.5" hidden="1" customHeight="1">
      <c r="A156" s="408"/>
      <c r="B156" s="408"/>
      <c r="C156" s="408"/>
      <c r="D156" s="274"/>
      <c r="E156" s="43"/>
      <c r="F156" s="86"/>
      <c r="G156" s="189"/>
      <c r="H156" s="189"/>
      <c r="I156" s="189"/>
      <c r="J156" s="189"/>
      <c r="K156" s="189"/>
      <c r="L156" s="43" t="s">
        <v>761</v>
      </c>
      <c r="M156" s="43"/>
      <c r="P156" s="11"/>
      <c r="Q156" s="11"/>
      <c r="R156" s="104"/>
    </row>
    <row r="157" spans="1:18" ht="68.25" customHeight="1">
      <c r="A157" s="298"/>
      <c r="B157" s="406">
        <v>4</v>
      </c>
      <c r="C157" s="406" t="s">
        <v>1108</v>
      </c>
      <c r="D157" s="274">
        <v>2024</v>
      </c>
      <c r="E157" s="43" t="s">
        <v>290</v>
      </c>
      <c r="F157" s="86">
        <f t="shared" ref="F157:F165" si="39">G157+H157+I157+J157+K157</f>
        <v>350</v>
      </c>
      <c r="G157" s="189"/>
      <c r="H157" s="189"/>
      <c r="I157" s="189">
        <v>350</v>
      </c>
      <c r="J157" s="189"/>
      <c r="K157" s="189"/>
      <c r="L157" s="43" t="s">
        <v>291</v>
      </c>
      <c r="M157" s="43">
        <v>1</v>
      </c>
      <c r="N157" s="11">
        <f>мкл!M157</f>
        <v>1</v>
      </c>
      <c r="O157" s="11">
        <f>гб1!M157</f>
        <v>0</v>
      </c>
      <c r="P157" s="11">
        <f>цпмсд!M157</f>
        <v>3</v>
      </c>
      <c r="Q157" s="11"/>
      <c r="R157" s="63"/>
    </row>
    <row r="158" spans="1:18" ht="68.25" customHeight="1">
      <c r="A158" s="298"/>
      <c r="B158" s="407"/>
      <c r="C158" s="407"/>
      <c r="D158" s="274">
        <v>2025</v>
      </c>
      <c r="E158" s="43" t="s">
        <v>290</v>
      </c>
      <c r="F158" s="86">
        <f t="shared" si="39"/>
        <v>200</v>
      </c>
      <c r="G158" s="189"/>
      <c r="H158" s="189"/>
      <c r="I158" s="189">
        <v>200</v>
      </c>
      <c r="J158" s="189"/>
      <c r="K158" s="189"/>
      <c r="L158" s="43" t="s">
        <v>291</v>
      </c>
      <c r="M158" s="43" t="s">
        <v>20</v>
      </c>
      <c r="N158" s="11" t="str">
        <f>мкл!M158</f>
        <v>-</v>
      </c>
      <c r="O158" s="11">
        <f>гб1!M158</f>
        <v>0</v>
      </c>
      <c r="P158" s="11">
        <f>цпмсд!M158</f>
        <v>1</v>
      </c>
      <c r="Q158" s="11"/>
      <c r="R158" s="63"/>
    </row>
    <row r="159" spans="1:18" ht="68.25" customHeight="1">
      <c r="A159" s="298"/>
      <c r="B159" s="408"/>
      <c r="C159" s="408"/>
      <c r="D159" s="274">
        <v>2026</v>
      </c>
      <c r="E159" s="43" t="s">
        <v>290</v>
      </c>
      <c r="F159" s="86">
        <f t="shared" si="39"/>
        <v>0</v>
      </c>
      <c r="G159" s="189"/>
      <c r="H159" s="189"/>
      <c r="I159" s="189">
        <v>0</v>
      </c>
      <c r="J159" s="189"/>
      <c r="K159" s="189"/>
      <c r="L159" s="43" t="s">
        <v>291</v>
      </c>
      <c r="M159" s="43" t="s">
        <v>20</v>
      </c>
      <c r="N159" s="11" t="str">
        <f>мкл!M159</f>
        <v>-</v>
      </c>
      <c r="O159" s="11">
        <f>гб1!M159</f>
        <v>0</v>
      </c>
      <c r="P159" s="11">
        <f>цпмсд!M159</f>
        <v>0</v>
      </c>
      <c r="Q159" s="11"/>
      <c r="R159" s="63"/>
    </row>
    <row r="160" spans="1:18" ht="68.25" customHeight="1">
      <c r="A160" s="298"/>
      <c r="B160" s="406">
        <v>5</v>
      </c>
      <c r="C160" s="406" t="s">
        <v>1112</v>
      </c>
      <c r="D160" s="274">
        <v>2024</v>
      </c>
      <c r="E160" s="43" t="s">
        <v>290</v>
      </c>
      <c r="F160" s="86">
        <f t="shared" si="39"/>
        <v>0</v>
      </c>
      <c r="G160" s="189"/>
      <c r="H160" s="189"/>
      <c r="I160" s="86"/>
      <c r="J160" s="189"/>
      <c r="K160" s="189"/>
      <c r="L160" s="43" t="s">
        <v>291</v>
      </c>
      <c r="M160" s="43" t="s">
        <v>20</v>
      </c>
      <c r="P160" s="63"/>
      <c r="Q160" s="63"/>
      <c r="R160" s="63"/>
    </row>
    <row r="161" spans="1:18" ht="68.25" customHeight="1">
      <c r="A161" s="298"/>
      <c r="B161" s="407"/>
      <c r="C161" s="407"/>
      <c r="D161" s="274">
        <v>2025</v>
      </c>
      <c r="E161" s="43" t="s">
        <v>290</v>
      </c>
      <c r="F161" s="86">
        <f t="shared" si="39"/>
        <v>300</v>
      </c>
      <c r="G161" s="189"/>
      <c r="H161" s="189"/>
      <c r="I161" s="86">
        <v>300</v>
      </c>
      <c r="J161" s="189"/>
      <c r="K161" s="189"/>
      <c r="L161" s="43" t="s">
        <v>291</v>
      </c>
      <c r="M161" s="43">
        <v>1</v>
      </c>
      <c r="P161" s="63"/>
      <c r="Q161" s="63"/>
      <c r="R161" s="63"/>
    </row>
    <row r="162" spans="1:18" ht="136.5" customHeight="1">
      <c r="A162" s="298"/>
      <c r="B162" s="408"/>
      <c r="C162" s="408"/>
      <c r="D162" s="274">
        <v>2026</v>
      </c>
      <c r="E162" s="43" t="s">
        <v>290</v>
      </c>
      <c r="F162" s="86">
        <f t="shared" si="39"/>
        <v>0</v>
      </c>
      <c r="G162" s="189"/>
      <c r="H162" s="189"/>
      <c r="I162" s="86"/>
      <c r="J162" s="189"/>
      <c r="K162" s="189"/>
      <c r="L162" s="43" t="s">
        <v>291</v>
      </c>
      <c r="M162" s="43" t="s">
        <v>20</v>
      </c>
      <c r="P162" s="63"/>
      <c r="Q162" s="63"/>
      <c r="R162" s="63"/>
    </row>
    <row r="163" spans="1:18" ht="68.25" customHeight="1">
      <c r="A163" s="298"/>
      <c r="B163" s="406">
        <v>6</v>
      </c>
      <c r="C163" s="406" t="s">
        <v>1113</v>
      </c>
      <c r="D163" s="274">
        <v>2024</v>
      </c>
      <c r="E163" s="43" t="s">
        <v>290</v>
      </c>
      <c r="F163" s="86">
        <f t="shared" si="39"/>
        <v>0</v>
      </c>
      <c r="G163" s="189"/>
      <c r="H163" s="189"/>
      <c r="I163" s="86"/>
      <c r="J163" s="189"/>
      <c r="K163" s="189"/>
      <c r="L163" s="43" t="s">
        <v>291</v>
      </c>
      <c r="M163" s="43" t="s">
        <v>20</v>
      </c>
      <c r="P163" s="63"/>
      <c r="Q163" s="63"/>
      <c r="R163" s="63"/>
    </row>
    <row r="164" spans="1:18" ht="68.25" customHeight="1">
      <c r="A164" s="298"/>
      <c r="B164" s="407"/>
      <c r="C164" s="407"/>
      <c r="D164" s="274">
        <v>2025</v>
      </c>
      <c r="E164" s="43" t="s">
        <v>290</v>
      </c>
      <c r="F164" s="86">
        <f t="shared" si="39"/>
        <v>200</v>
      </c>
      <c r="G164" s="189"/>
      <c r="H164" s="189"/>
      <c r="I164" s="86">
        <v>200</v>
      </c>
      <c r="J164" s="189"/>
      <c r="K164" s="189"/>
      <c r="L164" s="43" t="s">
        <v>291</v>
      </c>
      <c r="M164" s="43">
        <v>1</v>
      </c>
      <c r="P164" s="63"/>
      <c r="Q164" s="63"/>
      <c r="R164" s="63"/>
    </row>
    <row r="165" spans="1:18" ht="136.5" customHeight="1">
      <c r="A165" s="298"/>
      <c r="B165" s="408"/>
      <c r="C165" s="408"/>
      <c r="D165" s="274">
        <v>2026</v>
      </c>
      <c r="E165" s="43" t="s">
        <v>290</v>
      </c>
      <c r="F165" s="86">
        <f t="shared" si="39"/>
        <v>0</v>
      </c>
      <c r="G165" s="189"/>
      <c r="H165" s="189"/>
      <c r="I165" s="86"/>
      <c r="J165" s="189"/>
      <c r="K165" s="189"/>
      <c r="L165" s="43" t="s">
        <v>291</v>
      </c>
      <c r="M165" s="43" t="s">
        <v>20</v>
      </c>
      <c r="P165" s="63"/>
      <c r="Q165" s="63"/>
      <c r="R165" s="63"/>
    </row>
    <row r="166" spans="1:18" ht="22.5" customHeight="1">
      <c r="A166" s="359" t="s">
        <v>1049</v>
      </c>
      <c r="B166" s="360"/>
      <c r="C166" s="361"/>
      <c r="D166" s="274">
        <v>2024</v>
      </c>
      <c r="E166" s="43"/>
      <c r="F166" s="290">
        <f>G166+H166+I166+J166+K166</f>
        <v>54119</v>
      </c>
      <c r="G166" s="86">
        <f t="shared" ref="G166:J167" si="40">G157+G160+G163+G11+G14+G17+G20+G23+G27+G30+G34+G37+G40+G43+G46+G50+G53+G56+G60+G63+G67+G70+G73+G77+G80+G84+G87+G91+G94+G97+G100+G103+G106+G110+G113+G116+G120+G123+G126+G129+G132+G136+G139+G142+G145+G148+G151+G154</f>
        <v>3909</v>
      </c>
      <c r="H166" s="86">
        <f t="shared" si="40"/>
        <v>0</v>
      </c>
      <c r="I166" s="86">
        <f t="shared" si="40"/>
        <v>35046</v>
      </c>
      <c r="J166" s="86">
        <f t="shared" si="40"/>
        <v>2881</v>
      </c>
      <c r="K166" s="86">
        <f t="shared" ref="K166:K167" si="41">K157+K160+K163+K11+K14+K17+K20+K23+K27+K30+K34+K37+K40+K43+K46+K50+K53+K56+K60+K63+K67+K70+K73+K77+K80+K84+K87+K91+K94+K97+K100+K103+K106+K110+K113+K116+K120+K123+K126+K129+K132+K136+K139+K142+K145+K148+K151+K154</f>
        <v>12283</v>
      </c>
      <c r="L166" s="43"/>
      <c r="M166" s="43"/>
      <c r="P166" s="11"/>
      <c r="Q166" s="11"/>
      <c r="R166" s="104"/>
    </row>
    <row r="167" spans="1:18" ht="24.75" customHeight="1">
      <c r="A167" s="362"/>
      <c r="B167" s="363"/>
      <c r="C167" s="364"/>
      <c r="D167" s="274">
        <v>2025</v>
      </c>
      <c r="E167" s="43"/>
      <c r="F167" s="290">
        <f t="shared" ref="F167:F168" si="42">G167+H167+I167+J167+K167</f>
        <v>52206.11</v>
      </c>
      <c r="G167" s="86">
        <f t="shared" si="40"/>
        <v>4015</v>
      </c>
      <c r="H167" s="86">
        <f t="shared" si="40"/>
        <v>0</v>
      </c>
      <c r="I167" s="86">
        <f t="shared" si="40"/>
        <v>33244.11</v>
      </c>
      <c r="J167" s="86">
        <f t="shared" si="40"/>
        <v>2681</v>
      </c>
      <c r="K167" s="86">
        <f t="shared" si="41"/>
        <v>12266</v>
      </c>
      <c r="L167" s="43"/>
      <c r="M167" s="43"/>
      <c r="P167" s="11"/>
      <c r="Q167" s="11"/>
      <c r="R167" s="104"/>
    </row>
    <row r="168" spans="1:18" ht="24.75" customHeight="1">
      <c r="A168" s="362"/>
      <c r="B168" s="363"/>
      <c r="C168" s="364"/>
      <c r="D168" s="274">
        <v>2026</v>
      </c>
      <c r="E168" s="43"/>
      <c r="F168" s="290">
        <f t="shared" si="42"/>
        <v>51166</v>
      </c>
      <c r="G168" s="86">
        <f t="shared" ref="G168:J168" si="43">G159+G162+G165+G13+G16+G19+G22+G25+G29+G32+G36+G39+G42+G45+G48+G52+G55+G58+G62+G65+G69+G72+G75+G79+G82+G86+G89+G93+G96+G99+G102+G105+G108+G112+G115+G118+G122+G125+G128+G131+G134+G138+G141+G144+G147+G150+G153+G156</f>
        <v>0</v>
      </c>
      <c r="H168" s="86">
        <f t="shared" si="43"/>
        <v>0</v>
      </c>
      <c r="I168" s="86">
        <f>I159+I162+I165+I13+I16+I19+I22+I25+I29+I32+I36+I39+I42+I45+I48+I52+I55+I58+I62+I65+I69+I72+I75+I79+I82+I86+I89+I93+I96+I99+I102+I105+I108+I112+I115+I118+I122+I125+I128+I131+I134+I138+I141+I144+I147+I150+I153+I156</f>
        <v>37118.199999999997</v>
      </c>
      <c r="J168" s="86">
        <f t="shared" si="43"/>
        <v>0</v>
      </c>
      <c r="K168" s="86">
        <f>K159+K162+K165+K13+K16+K19+K22+K25+K29+K32+K36+K39+K42+K45+K48+K52+K55+K58+K62+K65+K69+K72+K75+K79+K82+K86+K89+K93+K96+K99+K102+K105+K108+K112+K115+K118+K122+K125+K128+K131+K134+K138+K141+K144+K147+K150+K153+K156</f>
        <v>14047.8</v>
      </c>
      <c r="L168" s="43"/>
      <c r="M168" s="43"/>
      <c r="P168" s="11"/>
      <c r="Q168" s="11"/>
      <c r="R168" s="104"/>
    </row>
    <row r="169" spans="1:18" ht="34.5" customHeight="1">
      <c r="A169" s="365"/>
      <c r="B169" s="366"/>
      <c r="C169" s="367"/>
      <c r="D169" s="69" t="s">
        <v>1055</v>
      </c>
      <c r="E169" s="44"/>
      <c r="F169" s="15">
        <f>G169+H169+I169+J169+K169</f>
        <v>157491.10999999999</v>
      </c>
      <c r="G169" s="15">
        <f t="shared" ref="G169:J169" si="44">G166+G167+G168</f>
        <v>7924</v>
      </c>
      <c r="H169" s="15">
        <f t="shared" si="44"/>
        <v>0</v>
      </c>
      <c r="I169" s="15">
        <f t="shared" si="44"/>
        <v>105408.31</v>
      </c>
      <c r="J169" s="15">
        <f t="shared" si="44"/>
        <v>5562</v>
      </c>
      <c r="K169" s="15">
        <f>K166+K167+K168</f>
        <v>38596.800000000003</v>
      </c>
      <c r="L169" s="44"/>
      <c r="M169" s="44"/>
      <c r="N169" s="38"/>
      <c r="P169" s="269"/>
      <c r="Q169" s="11"/>
    </row>
    <row r="170" spans="1:18" ht="15" hidden="1" customHeight="1">
      <c r="A170" s="391" t="s">
        <v>819</v>
      </c>
      <c r="B170" s="391"/>
      <c r="C170" s="391"/>
      <c r="D170" s="391"/>
      <c r="E170" s="391"/>
      <c r="F170" s="391"/>
      <c r="G170" s="391"/>
      <c r="H170" s="391"/>
      <c r="I170" s="391"/>
      <c r="J170" s="391"/>
      <c r="K170" s="391"/>
      <c r="L170" s="391"/>
      <c r="M170" s="391"/>
      <c r="N170" s="38"/>
    </row>
    <row r="171" spans="1:18" ht="31.5" hidden="1" customHeight="1">
      <c r="A171" s="392" t="s">
        <v>344</v>
      </c>
      <c r="B171" s="43"/>
      <c r="C171" s="40" t="s">
        <v>345</v>
      </c>
      <c r="D171" s="43"/>
      <c r="E171" s="20"/>
      <c r="F171" s="112"/>
      <c r="G171" s="112"/>
      <c r="H171" s="112"/>
      <c r="I171" s="112"/>
      <c r="J171" s="112"/>
      <c r="K171" s="112"/>
      <c r="L171" s="29"/>
      <c r="M171" s="43"/>
    </row>
    <row r="172" spans="1:18" ht="223.5" hidden="1" customHeight="1">
      <c r="A172" s="392"/>
      <c r="B172" s="43">
        <v>1</v>
      </c>
      <c r="C172" s="29" t="s">
        <v>348</v>
      </c>
      <c r="D172" s="43">
        <v>2026</v>
      </c>
      <c r="E172" s="43" t="s">
        <v>346</v>
      </c>
      <c r="F172" s="32">
        <f>G172+H172+I172+J172+K172</f>
        <v>137</v>
      </c>
      <c r="G172" s="32"/>
      <c r="H172" s="32"/>
      <c r="I172" s="32">
        <v>137</v>
      </c>
      <c r="J172" s="112"/>
      <c r="K172" s="112"/>
      <c r="L172" s="43" t="s">
        <v>347</v>
      </c>
      <c r="M172" s="43" t="s">
        <v>157</v>
      </c>
    </row>
    <row r="173" spans="1:18" ht="174" hidden="1" customHeight="1">
      <c r="A173" s="392"/>
      <c r="B173" s="43">
        <v>2</v>
      </c>
      <c r="C173" s="29" t="s">
        <v>374</v>
      </c>
      <c r="D173" s="43">
        <v>2026</v>
      </c>
      <c r="E173" s="43" t="s">
        <v>346</v>
      </c>
      <c r="F173" s="32">
        <f>G173+H173+I173+J173+K173</f>
        <v>5</v>
      </c>
      <c r="G173" s="112"/>
      <c r="H173" s="112"/>
      <c r="I173" s="32">
        <v>5</v>
      </c>
      <c r="J173" s="112"/>
      <c r="K173" s="112"/>
      <c r="L173" s="43" t="s">
        <v>347</v>
      </c>
      <c r="M173" s="43" t="s">
        <v>144</v>
      </c>
    </row>
    <row r="174" spans="1:18" ht="46.5" hidden="1" customHeight="1">
      <c r="A174" s="392"/>
      <c r="B174" s="43"/>
      <c r="C174" s="40" t="s">
        <v>349</v>
      </c>
      <c r="D174" s="43"/>
      <c r="E174" s="20"/>
      <c r="F174" s="39"/>
      <c r="G174" s="39"/>
      <c r="H174" s="39"/>
      <c r="I174" s="129"/>
      <c r="J174" s="112"/>
      <c r="K174" s="112"/>
      <c r="L174" s="29"/>
      <c r="M174" s="43"/>
    </row>
    <row r="175" spans="1:18" ht="63.75" hidden="1" customHeight="1">
      <c r="A175" s="392"/>
      <c r="B175" s="43">
        <v>1</v>
      </c>
      <c r="C175" s="29" t="s">
        <v>369</v>
      </c>
      <c r="D175" s="43">
        <v>2026</v>
      </c>
      <c r="E175" s="43" t="s">
        <v>346</v>
      </c>
      <c r="F175" s="32">
        <f>G175+H175+I175+J175+K175</f>
        <v>200</v>
      </c>
      <c r="G175" s="112"/>
      <c r="H175" s="112"/>
      <c r="I175" s="32">
        <v>200</v>
      </c>
      <c r="J175" s="112"/>
      <c r="K175" s="112"/>
      <c r="L175" s="43" t="s">
        <v>350</v>
      </c>
      <c r="M175" s="43" t="s">
        <v>200</v>
      </c>
    </row>
    <row r="176" spans="1:18" ht="68.25" hidden="1" customHeight="1">
      <c r="A176" s="392"/>
      <c r="B176" s="43">
        <v>2</v>
      </c>
      <c r="C176" s="29" t="s">
        <v>351</v>
      </c>
      <c r="D176" s="43">
        <v>2026</v>
      </c>
      <c r="E176" s="43" t="s">
        <v>346</v>
      </c>
      <c r="F176" s="32">
        <f>G176+H176+I176+J176+K176</f>
        <v>280</v>
      </c>
      <c r="G176" s="112"/>
      <c r="H176" s="112"/>
      <c r="I176" s="32">
        <v>280</v>
      </c>
      <c r="J176" s="112"/>
      <c r="K176" s="112"/>
      <c r="L176" s="43" t="s">
        <v>352</v>
      </c>
      <c r="M176" s="43" t="s">
        <v>136</v>
      </c>
    </row>
    <row r="177" spans="1:13" ht="64.5" hidden="1" customHeight="1">
      <c r="A177" s="392"/>
      <c r="B177" s="44"/>
      <c r="C177" s="40" t="s">
        <v>707</v>
      </c>
      <c r="D177" s="43"/>
      <c r="E177" s="20"/>
      <c r="F177" s="39"/>
      <c r="G177" s="112"/>
      <c r="H177" s="112"/>
      <c r="I177" s="130"/>
      <c r="J177" s="112"/>
      <c r="K177" s="112"/>
      <c r="L177" s="29"/>
      <c r="M177" s="43"/>
    </row>
    <row r="178" spans="1:13" ht="97.5" hidden="1" customHeight="1">
      <c r="A178" s="392"/>
      <c r="B178" s="3"/>
      <c r="C178" s="14" t="s">
        <v>356</v>
      </c>
      <c r="D178" s="3"/>
      <c r="E178" s="3"/>
      <c r="F178" s="3"/>
      <c r="G178" s="3"/>
      <c r="H178" s="3"/>
      <c r="I178" s="100"/>
      <c r="J178" s="3"/>
      <c r="K178" s="3"/>
      <c r="L178" s="3"/>
      <c r="M178" s="3"/>
    </row>
    <row r="179" spans="1:13" ht="15.75" hidden="1" customHeight="1">
      <c r="A179" s="392"/>
      <c r="B179" s="41"/>
      <c r="C179" s="40" t="s">
        <v>357</v>
      </c>
      <c r="D179" s="43"/>
      <c r="E179" s="43"/>
      <c r="F179" s="39"/>
      <c r="G179" s="39"/>
      <c r="H179" s="39"/>
      <c r="I179" s="130"/>
      <c r="J179" s="112"/>
      <c r="K179" s="112"/>
      <c r="L179" s="43"/>
      <c r="M179" s="43"/>
    </row>
    <row r="180" spans="1:13" ht="115.5" hidden="1" customHeight="1">
      <c r="A180" s="392"/>
      <c r="B180" s="43">
        <v>1</v>
      </c>
      <c r="C180" s="29" t="s">
        <v>723</v>
      </c>
      <c r="D180" s="43">
        <v>2026</v>
      </c>
      <c r="E180" s="43" t="s">
        <v>346</v>
      </c>
      <c r="F180" s="32">
        <f>G180+H180+I180+J180+K180</f>
        <v>1900</v>
      </c>
      <c r="G180" s="112"/>
      <c r="H180" s="112"/>
      <c r="I180" s="112">
        <v>1900</v>
      </c>
      <c r="J180" s="112"/>
      <c r="K180" s="112"/>
      <c r="L180" s="43" t="s">
        <v>358</v>
      </c>
      <c r="M180" s="43" t="s">
        <v>142</v>
      </c>
    </row>
    <row r="181" spans="1:13" ht="15.75" hidden="1" customHeight="1">
      <c r="A181" s="392"/>
      <c r="B181" s="44"/>
      <c r="C181" s="40" t="s">
        <v>354</v>
      </c>
      <c r="D181" s="43"/>
      <c r="E181" s="43"/>
      <c r="F181" s="39"/>
      <c r="G181" s="39"/>
      <c r="H181" s="39"/>
      <c r="I181" s="130"/>
      <c r="J181" s="112"/>
      <c r="K181" s="112"/>
      <c r="L181" s="43"/>
      <c r="M181" s="43"/>
    </row>
    <row r="182" spans="1:13" ht="54.75" hidden="1" customHeight="1">
      <c r="A182" s="392"/>
      <c r="B182" s="43">
        <v>1</v>
      </c>
      <c r="C182" s="29" t="s">
        <v>359</v>
      </c>
      <c r="D182" s="43">
        <v>2026</v>
      </c>
      <c r="E182" s="43" t="s">
        <v>346</v>
      </c>
      <c r="F182" s="32">
        <f>G182+H182+I182+J182+K182</f>
        <v>2800</v>
      </c>
      <c r="G182" s="32"/>
      <c r="H182" s="32"/>
      <c r="I182" s="32">
        <v>2800</v>
      </c>
      <c r="J182" s="112"/>
      <c r="K182" s="112"/>
      <c r="L182" s="43" t="s">
        <v>358</v>
      </c>
      <c r="M182" s="43" t="s">
        <v>142</v>
      </c>
    </row>
    <row r="183" spans="1:13" ht="33" hidden="1" customHeight="1">
      <c r="A183" s="392"/>
      <c r="B183" s="44"/>
      <c r="C183" s="40" t="s">
        <v>714</v>
      </c>
      <c r="D183" s="43"/>
      <c r="E183" s="43"/>
      <c r="F183" s="39"/>
      <c r="G183" s="39"/>
      <c r="H183" s="39"/>
      <c r="I183" s="130"/>
      <c r="J183" s="112"/>
      <c r="K183" s="112"/>
      <c r="L183" s="43"/>
      <c r="M183" s="43"/>
    </row>
    <row r="184" spans="1:13" ht="54.75" hidden="1" customHeight="1">
      <c r="A184" s="392"/>
      <c r="B184" s="43">
        <v>1</v>
      </c>
      <c r="C184" s="29" t="s">
        <v>683</v>
      </c>
      <c r="D184" s="43">
        <v>2026</v>
      </c>
      <c r="E184" s="43" t="s">
        <v>346</v>
      </c>
      <c r="F184" s="32">
        <f>G184+H184+I184+J184+K184</f>
        <v>800</v>
      </c>
      <c r="G184" s="32"/>
      <c r="H184" s="32"/>
      <c r="I184" s="32">
        <v>800</v>
      </c>
      <c r="J184" s="32"/>
      <c r="K184" s="32"/>
      <c r="L184" s="43" t="s">
        <v>358</v>
      </c>
      <c r="M184" s="42" t="s">
        <v>142</v>
      </c>
    </row>
    <row r="185" spans="1:13" ht="33.75" hidden="1" customHeight="1">
      <c r="A185" s="392"/>
      <c r="B185" s="44"/>
      <c r="C185" s="40" t="s">
        <v>360</v>
      </c>
      <c r="D185" s="43"/>
      <c r="E185" s="29"/>
      <c r="F185" s="32"/>
      <c r="G185" s="13"/>
      <c r="H185" s="13"/>
      <c r="I185" s="129"/>
      <c r="J185" s="13"/>
      <c r="K185" s="32"/>
      <c r="L185" s="112"/>
      <c r="M185" s="112"/>
    </row>
    <row r="186" spans="1:13" ht="51" hidden="1" customHeight="1">
      <c r="A186" s="392"/>
      <c r="B186" s="43">
        <v>1</v>
      </c>
      <c r="C186" s="29" t="s">
        <v>373</v>
      </c>
      <c r="D186" s="43">
        <v>2026</v>
      </c>
      <c r="E186" s="43" t="s">
        <v>346</v>
      </c>
      <c r="F186" s="32">
        <f>G186+H186+I186+J186+K186</f>
        <v>3350</v>
      </c>
      <c r="G186" s="32"/>
      <c r="H186" s="32"/>
      <c r="I186" s="32">
        <v>3100</v>
      </c>
      <c r="J186" s="32">
        <v>250</v>
      </c>
      <c r="K186" s="32"/>
      <c r="L186" s="43" t="s">
        <v>358</v>
      </c>
      <c r="M186" s="42" t="s">
        <v>372</v>
      </c>
    </row>
    <row r="187" spans="1:13" ht="78.75" hidden="1" customHeight="1">
      <c r="A187" s="392"/>
      <c r="B187" s="43">
        <v>2</v>
      </c>
      <c r="C187" s="29" t="s">
        <v>361</v>
      </c>
      <c r="D187" s="43">
        <v>2026</v>
      </c>
      <c r="E187" s="20" t="s">
        <v>353</v>
      </c>
      <c r="F187" s="32">
        <f>G187+H187+I187+J187+K187</f>
        <v>250</v>
      </c>
      <c r="G187" s="32"/>
      <c r="H187" s="32"/>
      <c r="I187" s="32">
        <v>250</v>
      </c>
      <c r="J187" s="32"/>
      <c r="K187" s="32"/>
      <c r="L187" s="43" t="s">
        <v>371</v>
      </c>
      <c r="M187" s="42" t="s">
        <v>144</v>
      </c>
    </row>
    <row r="188" spans="1:13" ht="64.5" hidden="1" customHeight="1">
      <c r="A188" s="392"/>
      <c r="B188" s="44"/>
      <c r="C188" s="40" t="s">
        <v>363</v>
      </c>
      <c r="D188" s="43"/>
      <c r="E188" s="20"/>
      <c r="F188" s="32"/>
      <c r="G188" s="30"/>
      <c r="H188" s="39"/>
      <c r="I188" s="130"/>
      <c r="J188" s="112"/>
      <c r="K188" s="112"/>
      <c r="L188" s="43"/>
      <c r="M188" s="42"/>
    </row>
    <row r="189" spans="1:13" ht="62.25" hidden="1" customHeight="1">
      <c r="A189" s="392"/>
      <c r="B189" s="43">
        <v>1</v>
      </c>
      <c r="C189" s="29" t="s">
        <v>364</v>
      </c>
      <c r="D189" s="43">
        <v>2026</v>
      </c>
      <c r="E189" s="43" t="s">
        <v>346</v>
      </c>
      <c r="F189" s="32">
        <f>G189+H189+I189+J189+K189</f>
        <v>1300</v>
      </c>
      <c r="G189" s="20"/>
      <c r="H189" s="112"/>
      <c r="I189" s="32">
        <v>1300</v>
      </c>
      <c r="J189" s="112"/>
      <c r="K189" s="112"/>
      <c r="L189" s="43" t="s">
        <v>358</v>
      </c>
      <c r="M189" s="42" t="s">
        <v>372</v>
      </c>
    </row>
    <row r="190" spans="1:13" ht="178.5" hidden="1" customHeight="1">
      <c r="A190" s="392"/>
      <c r="B190" s="43">
        <v>2</v>
      </c>
      <c r="C190" s="29" t="s">
        <v>365</v>
      </c>
      <c r="D190" s="43">
        <v>2026</v>
      </c>
      <c r="E190" s="43" t="s">
        <v>355</v>
      </c>
      <c r="F190" s="32">
        <f>G190+H190+I190+J190+K190</f>
        <v>75</v>
      </c>
      <c r="G190" s="20"/>
      <c r="H190" s="112"/>
      <c r="I190" s="32">
        <v>75</v>
      </c>
      <c r="J190" s="112"/>
      <c r="K190" s="112"/>
      <c r="L190" s="43" t="s">
        <v>366</v>
      </c>
      <c r="M190" s="42" t="s">
        <v>536</v>
      </c>
    </row>
    <row r="191" spans="1:13" ht="15" hidden="1" customHeight="1">
      <c r="A191" s="3"/>
      <c r="B191" s="3"/>
      <c r="C191" s="44" t="s">
        <v>647</v>
      </c>
      <c r="D191" s="44"/>
      <c r="E191" s="44"/>
      <c r="F191" s="13">
        <f>G191+H191+I191+J191+K191</f>
        <v>11097</v>
      </c>
      <c r="G191" s="13">
        <f>SUM(G172:G190)</f>
        <v>0</v>
      </c>
      <c r="H191" s="13">
        <f t="shared" ref="H191:K191" si="45">SUM(H172:H190)</f>
        <v>0</v>
      </c>
      <c r="I191" s="13">
        <f t="shared" si="45"/>
        <v>10847</v>
      </c>
      <c r="J191" s="13">
        <f t="shared" si="45"/>
        <v>250</v>
      </c>
      <c r="K191" s="13">
        <f t="shared" si="45"/>
        <v>0</v>
      </c>
      <c r="L191" s="44"/>
      <c r="M191" s="44"/>
    </row>
    <row r="192" spans="1:13" ht="15" hidden="1" customHeight="1">
      <c r="A192" s="391" t="s">
        <v>820</v>
      </c>
      <c r="B192" s="391"/>
      <c r="C192" s="391"/>
      <c r="D192" s="391"/>
      <c r="E192" s="391"/>
      <c r="F192" s="391"/>
      <c r="G192" s="391"/>
      <c r="H192" s="391"/>
      <c r="I192" s="391"/>
      <c r="J192" s="391"/>
      <c r="K192" s="391"/>
      <c r="L192" s="391"/>
      <c r="M192" s="391"/>
    </row>
    <row r="193" spans="1:13" ht="34.5" hidden="1" customHeight="1">
      <c r="A193" s="392" t="s">
        <v>568</v>
      </c>
      <c r="B193" s="57"/>
      <c r="C193" s="58" t="s">
        <v>567</v>
      </c>
      <c r="D193" s="59"/>
      <c r="E193" s="59"/>
      <c r="F193" s="59"/>
      <c r="G193" s="59"/>
      <c r="H193" s="59"/>
      <c r="I193" s="59"/>
      <c r="J193" s="59"/>
      <c r="K193" s="59"/>
      <c r="L193" s="59"/>
      <c r="M193" s="59"/>
    </row>
    <row r="194" spans="1:13" ht="63.75" hidden="1" customHeight="1">
      <c r="A194" s="392"/>
      <c r="B194" s="27" t="s">
        <v>18</v>
      </c>
      <c r="C194" s="29" t="s">
        <v>735</v>
      </c>
      <c r="D194" s="43">
        <v>2026</v>
      </c>
      <c r="E194" s="43" t="s">
        <v>569</v>
      </c>
      <c r="F194" s="146">
        <f t="shared" ref="F194:F199" si="46">G194+H194+I194+J194+K194</f>
        <v>55</v>
      </c>
      <c r="G194" s="146"/>
      <c r="H194" s="146"/>
      <c r="I194" s="146">
        <v>55</v>
      </c>
      <c r="J194" s="146"/>
      <c r="K194" s="146"/>
      <c r="L194" s="43" t="s">
        <v>570</v>
      </c>
      <c r="M194" s="43" t="s">
        <v>25</v>
      </c>
    </row>
    <row r="195" spans="1:13" ht="142.5" hidden="1" customHeight="1">
      <c r="A195" s="392"/>
      <c r="B195" s="27" t="s">
        <v>205</v>
      </c>
      <c r="C195" s="29" t="s">
        <v>571</v>
      </c>
      <c r="D195" s="43">
        <v>2026</v>
      </c>
      <c r="E195" s="43" t="s">
        <v>569</v>
      </c>
      <c r="F195" s="146">
        <f t="shared" si="46"/>
        <v>250</v>
      </c>
      <c r="G195" s="146"/>
      <c r="H195" s="146"/>
      <c r="I195" s="146">
        <v>250</v>
      </c>
      <c r="J195" s="146"/>
      <c r="K195" s="146"/>
      <c r="L195" s="43" t="s">
        <v>570</v>
      </c>
      <c r="M195" s="43" t="s">
        <v>206</v>
      </c>
    </row>
    <row r="196" spans="1:13" ht="29.25" hidden="1" customHeight="1">
      <c r="A196" s="392"/>
      <c r="B196" s="27" t="s">
        <v>556</v>
      </c>
      <c r="C196" s="29" t="s">
        <v>572</v>
      </c>
      <c r="D196" s="43">
        <v>2026</v>
      </c>
      <c r="E196" s="43" t="s">
        <v>573</v>
      </c>
      <c r="F196" s="146">
        <f t="shared" si="46"/>
        <v>150</v>
      </c>
      <c r="G196" s="146"/>
      <c r="H196" s="146"/>
      <c r="I196" s="146">
        <v>150</v>
      </c>
      <c r="J196" s="146"/>
      <c r="K196" s="146"/>
      <c r="L196" s="43" t="s">
        <v>186</v>
      </c>
      <c r="M196" s="43" t="s">
        <v>206</v>
      </c>
    </row>
    <row r="197" spans="1:13" ht="129" hidden="1" customHeight="1">
      <c r="A197" s="392"/>
      <c r="B197" s="27" t="s">
        <v>470</v>
      </c>
      <c r="C197" s="29" t="s">
        <v>574</v>
      </c>
      <c r="D197" s="43">
        <v>2026</v>
      </c>
      <c r="E197" s="43" t="s">
        <v>573</v>
      </c>
      <c r="F197" s="146">
        <f t="shared" si="46"/>
        <v>600</v>
      </c>
      <c r="G197" s="146"/>
      <c r="H197" s="146"/>
      <c r="I197" s="146">
        <v>600</v>
      </c>
      <c r="J197" s="146"/>
      <c r="K197" s="146"/>
      <c r="L197" s="43" t="s">
        <v>186</v>
      </c>
      <c r="M197" s="43" t="s">
        <v>809</v>
      </c>
    </row>
    <row r="198" spans="1:13" ht="101.25" hidden="1" customHeight="1">
      <c r="A198" s="392"/>
      <c r="B198" s="27" t="s">
        <v>471</v>
      </c>
      <c r="C198" s="29" t="s">
        <v>575</v>
      </c>
      <c r="D198" s="43">
        <v>2026</v>
      </c>
      <c r="E198" s="43" t="s">
        <v>573</v>
      </c>
      <c r="F198" s="146">
        <f t="shared" si="46"/>
        <v>50</v>
      </c>
      <c r="G198" s="146"/>
      <c r="H198" s="146"/>
      <c r="I198" s="146">
        <v>50</v>
      </c>
      <c r="J198" s="146"/>
      <c r="K198" s="146"/>
      <c r="L198" s="43" t="s">
        <v>186</v>
      </c>
      <c r="M198" s="43" t="s">
        <v>480</v>
      </c>
    </row>
    <row r="199" spans="1:13" ht="126" hidden="1" customHeight="1">
      <c r="A199" s="392"/>
      <c r="B199" s="27" t="s">
        <v>472</v>
      </c>
      <c r="C199" s="29" t="s">
        <v>576</v>
      </c>
      <c r="D199" s="43">
        <v>2026</v>
      </c>
      <c r="E199" s="43" t="s">
        <v>573</v>
      </c>
      <c r="F199" s="146">
        <f t="shared" si="46"/>
        <v>100</v>
      </c>
      <c r="G199" s="146"/>
      <c r="H199" s="146"/>
      <c r="I199" s="146">
        <v>100</v>
      </c>
      <c r="J199" s="146"/>
      <c r="K199" s="146"/>
      <c r="L199" s="43" t="s">
        <v>577</v>
      </c>
      <c r="M199" s="43" t="s">
        <v>578</v>
      </c>
    </row>
    <row r="200" spans="1:13" ht="35.25" hidden="1" customHeight="1">
      <c r="A200" s="392"/>
      <c r="B200" s="43"/>
      <c r="C200" s="40" t="s">
        <v>579</v>
      </c>
      <c r="D200" s="43"/>
      <c r="E200" s="43"/>
      <c r="F200" s="146"/>
      <c r="G200" s="146"/>
      <c r="H200" s="146"/>
      <c r="I200" s="146"/>
      <c r="J200" s="146"/>
      <c r="K200" s="146"/>
      <c r="L200" s="43"/>
      <c r="M200" s="43"/>
    </row>
    <row r="201" spans="1:13" ht="98.25" hidden="1" customHeight="1">
      <c r="A201" s="392"/>
      <c r="B201" s="27" t="s">
        <v>18</v>
      </c>
      <c r="C201" s="144" t="s">
        <v>580</v>
      </c>
      <c r="D201" s="85">
        <v>2026</v>
      </c>
      <c r="E201" s="85" t="s">
        <v>569</v>
      </c>
      <c r="F201" s="132">
        <f t="shared" ref="F201:F207" si="47">G201+H201+I201+J201+K201</f>
        <v>30</v>
      </c>
      <c r="G201" s="132"/>
      <c r="H201" s="132"/>
      <c r="I201" s="132">
        <v>30</v>
      </c>
      <c r="J201" s="132"/>
      <c r="K201" s="132"/>
      <c r="L201" s="85" t="s">
        <v>186</v>
      </c>
      <c r="M201" s="85" t="s">
        <v>142</v>
      </c>
    </row>
    <row r="202" spans="1:13" ht="87.75" hidden="1" customHeight="1">
      <c r="A202" s="392"/>
      <c r="B202" s="78" t="s">
        <v>205</v>
      </c>
      <c r="C202" s="135" t="s">
        <v>810</v>
      </c>
      <c r="D202" s="136">
        <v>2026</v>
      </c>
      <c r="E202" s="136" t="s">
        <v>573</v>
      </c>
      <c r="F202" s="132">
        <f t="shared" si="47"/>
        <v>105</v>
      </c>
      <c r="G202" s="136"/>
      <c r="H202" s="136"/>
      <c r="I202" s="137">
        <v>105</v>
      </c>
      <c r="J202" s="136"/>
      <c r="K202" s="136"/>
      <c r="L202" s="136" t="s">
        <v>186</v>
      </c>
      <c r="M202" s="136" t="s">
        <v>800</v>
      </c>
    </row>
    <row r="203" spans="1:13" ht="76.5" hidden="1" customHeight="1">
      <c r="A203" s="392"/>
      <c r="B203" s="78" t="s">
        <v>556</v>
      </c>
      <c r="C203" s="135" t="s">
        <v>811</v>
      </c>
      <c r="D203" s="136">
        <v>2026</v>
      </c>
      <c r="E203" s="136" t="s">
        <v>569</v>
      </c>
      <c r="F203" s="132">
        <f t="shared" si="47"/>
        <v>50</v>
      </c>
      <c r="G203" s="136"/>
      <c r="H203" s="136"/>
      <c r="I203" s="137">
        <v>50</v>
      </c>
      <c r="J203" s="136"/>
      <c r="K203" s="136"/>
      <c r="L203" s="136" t="s">
        <v>186</v>
      </c>
      <c r="M203" s="136" t="s">
        <v>800</v>
      </c>
    </row>
    <row r="204" spans="1:13" ht="54" hidden="1" customHeight="1">
      <c r="A204" s="392"/>
      <c r="B204" s="78" t="s">
        <v>470</v>
      </c>
      <c r="C204" s="135" t="s">
        <v>812</v>
      </c>
      <c r="D204" s="136">
        <v>2026</v>
      </c>
      <c r="E204" s="136" t="s">
        <v>573</v>
      </c>
      <c r="F204" s="132">
        <f t="shared" si="47"/>
        <v>1500</v>
      </c>
      <c r="G204" s="136"/>
      <c r="H204" s="136"/>
      <c r="I204" s="137">
        <v>1500</v>
      </c>
      <c r="J204" s="136"/>
      <c r="K204" s="136"/>
      <c r="L204" s="136" t="s">
        <v>186</v>
      </c>
      <c r="M204" s="136" t="s">
        <v>813</v>
      </c>
    </row>
    <row r="205" spans="1:13" ht="87.75" hidden="1" customHeight="1">
      <c r="A205" s="392"/>
      <c r="B205" s="78" t="s">
        <v>471</v>
      </c>
      <c r="C205" s="135" t="s">
        <v>814</v>
      </c>
      <c r="D205" s="136">
        <v>2026</v>
      </c>
      <c r="E205" s="136" t="s">
        <v>573</v>
      </c>
      <c r="F205" s="132">
        <f t="shared" si="47"/>
        <v>80</v>
      </c>
      <c r="G205" s="137"/>
      <c r="H205" s="137"/>
      <c r="I205" s="137">
        <v>80</v>
      </c>
      <c r="J205" s="136"/>
      <c r="K205" s="136"/>
      <c r="L205" s="136" t="s">
        <v>815</v>
      </c>
      <c r="M205" s="136" t="s">
        <v>816</v>
      </c>
    </row>
    <row r="206" spans="1:13" ht="69.75" hidden="1" customHeight="1">
      <c r="A206" s="392"/>
      <c r="B206" s="78" t="s">
        <v>472</v>
      </c>
      <c r="C206" s="138" t="s">
        <v>902</v>
      </c>
      <c r="D206" s="139">
        <v>2026</v>
      </c>
      <c r="E206" s="139" t="s">
        <v>573</v>
      </c>
      <c r="F206" s="132">
        <f t="shared" si="47"/>
        <v>350</v>
      </c>
      <c r="G206" s="140"/>
      <c r="H206" s="140"/>
      <c r="I206" s="140">
        <v>350</v>
      </c>
      <c r="J206" s="139"/>
      <c r="K206" s="139"/>
      <c r="L206" s="139" t="s">
        <v>443</v>
      </c>
      <c r="M206" s="139" t="s">
        <v>817</v>
      </c>
    </row>
    <row r="207" spans="1:13" ht="54.75" hidden="1" customHeight="1">
      <c r="A207" s="392"/>
      <c r="B207" s="78" t="s">
        <v>367</v>
      </c>
      <c r="C207" s="135" t="s">
        <v>818</v>
      </c>
      <c r="D207" s="136">
        <v>2026</v>
      </c>
      <c r="E207" s="136" t="s">
        <v>569</v>
      </c>
      <c r="F207" s="60">
        <f t="shared" si="47"/>
        <v>250</v>
      </c>
      <c r="G207" s="137"/>
      <c r="H207" s="137"/>
      <c r="I207" s="137">
        <v>250</v>
      </c>
      <c r="J207" s="136"/>
      <c r="K207" s="136"/>
      <c r="L207" s="136" t="s">
        <v>443</v>
      </c>
      <c r="M207" s="136" t="s">
        <v>817</v>
      </c>
    </row>
    <row r="208" spans="1:13" ht="50.25" hidden="1" customHeight="1">
      <c r="A208" s="392"/>
      <c r="B208" s="27"/>
      <c r="C208" s="114" t="s">
        <v>581</v>
      </c>
      <c r="D208" s="133"/>
      <c r="E208" s="133"/>
      <c r="F208" s="60"/>
      <c r="G208" s="117"/>
      <c r="H208" s="117"/>
      <c r="I208" s="117"/>
      <c r="J208" s="117"/>
      <c r="K208" s="117"/>
      <c r="L208" s="133"/>
      <c r="M208" s="133"/>
    </row>
    <row r="209" spans="1:13" ht="108" hidden="1" customHeight="1">
      <c r="A209" s="392"/>
      <c r="B209" s="27" t="s">
        <v>18</v>
      </c>
      <c r="C209" s="29" t="s">
        <v>582</v>
      </c>
      <c r="D209" s="43">
        <v>2026</v>
      </c>
      <c r="E209" s="43" t="s">
        <v>573</v>
      </c>
      <c r="F209" s="60">
        <f>G209+H209+I209+J209+K209</f>
        <v>300</v>
      </c>
      <c r="G209" s="146"/>
      <c r="H209" s="146"/>
      <c r="I209" s="146">
        <v>300</v>
      </c>
      <c r="J209" s="146"/>
      <c r="K209" s="146"/>
      <c r="L209" s="43" t="s">
        <v>583</v>
      </c>
      <c r="M209" s="43" t="s">
        <v>584</v>
      </c>
    </row>
    <row r="210" spans="1:13" ht="113.25" hidden="1" customHeight="1">
      <c r="A210" s="392"/>
      <c r="B210" s="27" t="s">
        <v>205</v>
      </c>
      <c r="C210" s="144" t="s">
        <v>585</v>
      </c>
      <c r="D210" s="85">
        <v>2026</v>
      </c>
      <c r="E210" s="85" t="s">
        <v>586</v>
      </c>
      <c r="F210" s="132">
        <f>G210+H210+I210+J210+K210</f>
        <v>150</v>
      </c>
      <c r="G210" s="79"/>
      <c r="H210" s="79"/>
      <c r="I210" s="79">
        <v>150</v>
      </c>
      <c r="J210" s="79"/>
      <c r="K210" s="79"/>
      <c r="L210" s="85" t="s">
        <v>362</v>
      </c>
      <c r="M210" s="85" t="s">
        <v>142</v>
      </c>
    </row>
    <row r="211" spans="1:13" ht="33" hidden="1" customHeight="1">
      <c r="A211" s="392"/>
      <c r="B211" s="27"/>
      <c r="C211" s="40" t="s">
        <v>587</v>
      </c>
      <c r="D211" s="43"/>
      <c r="E211" s="43"/>
      <c r="F211" s="146"/>
      <c r="G211" s="146"/>
      <c r="H211" s="146"/>
      <c r="I211" s="146"/>
      <c r="J211" s="146"/>
      <c r="K211" s="146"/>
      <c r="L211" s="43"/>
      <c r="M211" s="43"/>
    </row>
    <row r="212" spans="1:13" ht="81" hidden="1" customHeight="1">
      <c r="A212" s="392"/>
      <c r="B212" s="27" t="s">
        <v>18</v>
      </c>
      <c r="C212" s="29" t="s">
        <v>588</v>
      </c>
      <c r="D212" s="43">
        <v>2026</v>
      </c>
      <c r="E212" s="43" t="s">
        <v>589</v>
      </c>
      <c r="F212" s="60">
        <f>G212+H212+I212+J212+K212</f>
        <v>300</v>
      </c>
      <c r="G212" s="60"/>
      <c r="H212" s="60"/>
      <c r="I212" s="60">
        <v>300</v>
      </c>
      <c r="J212" s="60"/>
      <c r="K212" s="60"/>
      <c r="L212" s="43" t="s">
        <v>362</v>
      </c>
      <c r="M212" s="43" t="s">
        <v>142</v>
      </c>
    </row>
    <row r="213" spans="1:13" ht="80.25" hidden="1" customHeight="1">
      <c r="A213" s="392"/>
      <c r="B213" s="27" t="s">
        <v>205</v>
      </c>
      <c r="C213" s="29" t="s">
        <v>590</v>
      </c>
      <c r="D213" s="43">
        <v>2026</v>
      </c>
      <c r="E213" s="43" t="s">
        <v>589</v>
      </c>
      <c r="F213" s="60">
        <f>G213+H213+I213+J213+K213</f>
        <v>300</v>
      </c>
      <c r="G213" s="60"/>
      <c r="H213" s="60"/>
      <c r="I213" s="60">
        <v>300</v>
      </c>
      <c r="J213" s="60"/>
      <c r="K213" s="60"/>
      <c r="L213" s="43" t="s">
        <v>362</v>
      </c>
      <c r="M213" s="43" t="s">
        <v>142</v>
      </c>
    </row>
    <row r="214" spans="1:13" ht="81.75" hidden="1" customHeight="1">
      <c r="A214" s="392"/>
      <c r="B214" s="27" t="s">
        <v>556</v>
      </c>
      <c r="C214" s="29" t="s">
        <v>643</v>
      </c>
      <c r="D214" s="43">
        <v>2026</v>
      </c>
      <c r="E214" s="43" t="s">
        <v>589</v>
      </c>
      <c r="F214" s="60">
        <f>G214+H214+I214+J214+K214</f>
        <v>600</v>
      </c>
      <c r="G214" s="60"/>
      <c r="H214" s="60"/>
      <c r="I214" s="60">
        <v>600</v>
      </c>
      <c r="J214" s="60"/>
      <c r="K214" s="60"/>
      <c r="L214" s="43" t="s">
        <v>362</v>
      </c>
      <c r="M214" s="43" t="s">
        <v>142</v>
      </c>
    </row>
    <row r="215" spans="1:13" ht="101.25" hidden="1" customHeight="1">
      <c r="A215" s="392"/>
      <c r="B215" s="27" t="s">
        <v>470</v>
      </c>
      <c r="C215" s="29" t="s">
        <v>642</v>
      </c>
      <c r="D215" s="43">
        <v>2026</v>
      </c>
      <c r="E215" s="43" t="s">
        <v>589</v>
      </c>
      <c r="F215" s="60">
        <f>G215+H215+I215+J215+K215</f>
        <v>270</v>
      </c>
      <c r="G215" s="60"/>
      <c r="H215" s="60"/>
      <c r="I215" s="60">
        <v>270</v>
      </c>
      <c r="J215" s="60"/>
      <c r="K215" s="60"/>
      <c r="L215" s="43" t="s">
        <v>592</v>
      </c>
      <c r="M215" s="43" t="s">
        <v>142</v>
      </c>
    </row>
    <row r="216" spans="1:13" ht="117.75" hidden="1" customHeight="1">
      <c r="A216" s="392"/>
      <c r="B216" s="27" t="s">
        <v>471</v>
      </c>
      <c r="C216" s="29" t="s">
        <v>728</v>
      </c>
      <c r="D216" s="43">
        <v>2026</v>
      </c>
      <c r="E216" s="43" t="s">
        <v>589</v>
      </c>
      <c r="F216" s="60">
        <f>G216+H216+I216+J216+K216</f>
        <v>300</v>
      </c>
      <c r="G216" s="60"/>
      <c r="H216" s="60"/>
      <c r="I216" s="60">
        <v>300</v>
      </c>
      <c r="J216" s="60"/>
      <c r="K216" s="60"/>
      <c r="L216" s="43" t="s">
        <v>727</v>
      </c>
      <c r="M216" s="43" t="s">
        <v>28</v>
      </c>
    </row>
    <row r="217" spans="1:13" ht="32.25" hidden="1" customHeight="1">
      <c r="A217" s="392"/>
      <c r="B217" s="27"/>
      <c r="C217" s="40" t="s">
        <v>593</v>
      </c>
      <c r="D217" s="43"/>
      <c r="E217" s="43"/>
      <c r="F217" s="146"/>
      <c r="G217" s="60"/>
      <c r="H217" s="60"/>
      <c r="I217" s="60"/>
      <c r="J217" s="60"/>
      <c r="K217" s="60"/>
      <c r="L217" s="43"/>
      <c r="M217" s="43"/>
    </row>
    <row r="218" spans="1:13" ht="162" hidden="1" customHeight="1">
      <c r="A218" s="392"/>
      <c r="B218" s="27" t="s">
        <v>18</v>
      </c>
      <c r="C218" s="29" t="s">
        <v>594</v>
      </c>
      <c r="D218" s="43">
        <v>2026</v>
      </c>
      <c r="E218" s="43" t="s">
        <v>586</v>
      </c>
      <c r="F218" s="60">
        <f>G218+H218+I218+J218+K218</f>
        <v>150</v>
      </c>
      <c r="G218" s="60"/>
      <c r="H218" s="60"/>
      <c r="I218" s="60">
        <v>150</v>
      </c>
      <c r="J218" s="60"/>
      <c r="K218" s="60"/>
      <c r="L218" s="43" t="s">
        <v>362</v>
      </c>
      <c r="M218" s="43" t="s">
        <v>142</v>
      </c>
    </row>
    <row r="219" spans="1:13" ht="78.75" hidden="1" customHeight="1">
      <c r="A219" s="392"/>
      <c r="B219" s="27" t="s">
        <v>205</v>
      </c>
      <c r="C219" s="29" t="s">
        <v>595</v>
      </c>
      <c r="D219" s="43">
        <v>2026</v>
      </c>
      <c r="E219" s="43" t="s">
        <v>569</v>
      </c>
      <c r="F219" s="60">
        <f>G219+H219+I219+J219+K219</f>
        <v>950</v>
      </c>
      <c r="G219" s="60"/>
      <c r="H219" s="60"/>
      <c r="I219" s="60">
        <v>950</v>
      </c>
      <c r="J219" s="60"/>
      <c r="K219" s="60"/>
      <c r="L219" s="43" t="s">
        <v>443</v>
      </c>
      <c r="M219" s="43" t="s">
        <v>596</v>
      </c>
    </row>
    <row r="220" spans="1:13" ht="47.25" hidden="1" customHeight="1">
      <c r="A220" s="392"/>
      <c r="B220" s="27" t="s">
        <v>556</v>
      </c>
      <c r="C220" s="29" t="s">
        <v>597</v>
      </c>
      <c r="D220" s="43">
        <v>2026</v>
      </c>
      <c r="E220" s="43" t="s">
        <v>573</v>
      </c>
      <c r="F220" s="60"/>
      <c r="G220" s="60"/>
      <c r="H220" s="60"/>
      <c r="I220" s="60"/>
      <c r="J220" s="60"/>
      <c r="K220" s="60"/>
      <c r="L220" s="43"/>
      <c r="M220" s="43"/>
    </row>
    <row r="221" spans="1:13" ht="34.5" hidden="1" customHeight="1">
      <c r="A221" s="392"/>
      <c r="B221" s="27" t="s">
        <v>468</v>
      </c>
      <c r="C221" s="29" t="s">
        <v>598</v>
      </c>
      <c r="D221" s="43">
        <v>2026</v>
      </c>
      <c r="E221" s="43" t="s">
        <v>573</v>
      </c>
      <c r="F221" s="60">
        <f t="shared" ref="F221:F236" si="48">G221+H221+I221+J221+K221</f>
        <v>13.4</v>
      </c>
      <c r="G221" s="60"/>
      <c r="H221" s="60"/>
      <c r="I221" s="60">
        <v>13.4</v>
      </c>
      <c r="J221" s="60"/>
      <c r="K221" s="60"/>
      <c r="L221" s="43" t="s">
        <v>599</v>
      </c>
      <c r="M221" s="43" t="s">
        <v>600</v>
      </c>
    </row>
    <row r="222" spans="1:13" ht="32.25" hidden="1" customHeight="1">
      <c r="A222" s="392"/>
      <c r="B222" s="27" t="s">
        <v>469</v>
      </c>
      <c r="C222" s="29" t="s">
        <v>601</v>
      </c>
      <c r="D222" s="43">
        <v>2026</v>
      </c>
      <c r="E222" s="43" t="s">
        <v>573</v>
      </c>
      <c r="F222" s="60">
        <f t="shared" si="48"/>
        <v>48.2</v>
      </c>
      <c r="G222" s="60"/>
      <c r="H222" s="60"/>
      <c r="I222" s="60">
        <v>48.2</v>
      </c>
      <c r="J222" s="60"/>
      <c r="K222" s="60"/>
      <c r="L222" s="43" t="s">
        <v>455</v>
      </c>
      <c r="M222" s="43" t="s">
        <v>497</v>
      </c>
    </row>
    <row r="223" spans="1:13" ht="35.25" hidden="1" customHeight="1">
      <c r="A223" s="392"/>
      <c r="B223" s="27" t="s">
        <v>602</v>
      </c>
      <c r="C223" s="29" t="s">
        <v>603</v>
      </c>
      <c r="D223" s="43">
        <v>2026</v>
      </c>
      <c r="E223" s="43" t="s">
        <v>573</v>
      </c>
      <c r="F223" s="60">
        <f t="shared" si="48"/>
        <v>41.7</v>
      </c>
      <c r="G223" s="60"/>
      <c r="H223" s="60"/>
      <c r="I223" s="60">
        <v>41.7</v>
      </c>
      <c r="J223" s="60"/>
      <c r="K223" s="60"/>
      <c r="L223" s="43" t="s">
        <v>455</v>
      </c>
      <c r="M223" s="43" t="s">
        <v>25</v>
      </c>
    </row>
    <row r="224" spans="1:13" ht="33" hidden="1" customHeight="1">
      <c r="A224" s="392"/>
      <c r="B224" s="27" t="s">
        <v>604</v>
      </c>
      <c r="C224" s="29" t="s">
        <v>605</v>
      </c>
      <c r="D224" s="43">
        <v>2026</v>
      </c>
      <c r="E224" s="43" t="s">
        <v>573</v>
      </c>
      <c r="F224" s="60">
        <f t="shared" si="48"/>
        <v>18.2</v>
      </c>
      <c r="G224" s="60"/>
      <c r="H224" s="60"/>
      <c r="I224" s="60">
        <v>18.2</v>
      </c>
      <c r="J224" s="60"/>
      <c r="K224" s="60"/>
      <c r="L224" s="43" t="s">
        <v>606</v>
      </c>
      <c r="M224" s="43" t="s">
        <v>25</v>
      </c>
    </row>
    <row r="225" spans="1:13" ht="42" hidden="1" customHeight="1">
      <c r="A225" s="392"/>
      <c r="B225" s="27" t="s">
        <v>607</v>
      </c>
      <c r="C225" s="29" t="s">
        <v>608</v>
      </c>
      <c r="D225" s="43">
        <v>2026</v>
      </c>
      <c r="E225" s="43" t="s">
        <v>573</v>
      </c>
      <c r="F225" s="60">
        <f t="shared" si="48"/>
        <v>11.95</v>
      </c>
      <c r="G225" s="60"/>
      <c r="H225" s="60"/>
      <c r="I225" s="60">
        <v>11.95</v>
      </c>
      <c r="J225" s="60"/>
      <c r="K225" s="60"/>
      <c r="L225" s="43" t="s">
        <v>455</v>
      </c>
      <c r="M225" s="43" t="s">
        <v>28</v>
      </c>
    </row>
    <row r="226" spans="1:13" ht="45" hidden="1" customHeight="1">
      <c r="A226" s="392"/>
      <c r="B226" s="27" t="s">
        <v>609</v>
      </c>
      <c r="C226" s="29" t="s">
        <v>610</v>
      </c>
      <c r="D226" s="43">
        <v>2026</v>
      </c>
      <c r="E226" s="43" t="s">
        <v>573</v>
      </c>
      <c r="F226" s="60">
        <f t="shared" si="48"/>
        <v>21.5</v>
      </c>
      <c r="G226" s="60"/>
      <c r="H226" s="60"/>
      <c r="I226" s="60">
        <v>21.5</v>
      </c>
      <c r="J226" s="60"/>
      <c r="K226" s="60"/>
      <c r="L226" s="43" t="s">
        <v>611</v>
      </c>
      <c r="M226" s="43" t="s">
        <v>31</v>
      </c>
    </row>
    <row r="227" spans="1:13" ht="33" hidden="1" customHeight="1">
      <c r="A227" s="392"/>
      <c r="B227" s="27" t="s">
        <v>612</v>
      </c>
      <c r="C227" s="29" t="s">
        <v>613</v>
      </c>
      <c r="D227" s="43">
        <v>2026</v>
      </c>
      <c r="E227" s="43" t="s">
        <v>573</v>
      </c>
      <c r="F227" s="60">
        <f t="shared" si="48"/>
        <v>1086.7</v>
      </c>
      <c r="G227" s="60"/>
      <c r="H227" s="60"/>
      <c r="I227" s="60">
        <v>1086.7</v>
      </c>
      <c r="J227" s="60"/>
      <c r="K227" s="60"/>
      <c r="L227" s="43" t="s">
        <v>455</v>
      </c>
      <c r="M227" s="43" t="s">
        <v>497</v>
      </c>
    </row>
    <row r="228" spans="1:13" ht="33" hidden="1" customHeight="1">
      <c r="A228" s="392"/>
      <c r="B228" s="27" t="s">
        <v>614</v>
      </c>
      <c r="C228" s="29" t="s">
        <v>615</v>
      </c>
      <c r="D228" s="43">
        <v>2026</v>
      </c>
      <c r="E228" s="43" t="s">
        <v>573</v>
      </c>
      <c r="F228" s="60">
        <f t="shared" si="48"/>
        <v>76.2</v>
      </c>
      <c r="G228" s="60"/>
      <c r="H228" s="60"/>
      <c r="I228" s="60">
        <v>76.2</v>
      </c>
      <c r="J228" s="60"/>
      <c r="K228" s="60"/>
      <c r="L228" s="43" t="s">
        <v>455</v>
      </c>
      <c r="M228" s="43" t="s">
        <v>28</v>
      </c>
    </row>
    <row r="229" spans="1:13" ht="39" hidden="1" customHeight="1">
      <c r="A229" s="392"/>
      <c r="B229" s="27" t="s">
        <v>616</v>
      </c>
      <c r="C229" s="29" t="s">
        <v>617</v>
      </c>
      <c r="D229" s="43">
        <v>2026</v>
      </c>
      <c r="E229" s="43" t="s">
        <v>573</v>
      </c>
      <c r="F229" s="60">
        <f t="shared" si="48"/>
        <v>13.25</v>
      </c>
      <c r="G229" s="60"/>
      <c r="H229" s="60"/>
      <c r="I229" s="60">
        <v>13.25</v>
      </c>
      <c r="J229" s="60"/>
      <c r="K229" s="60"/>
      <c r="L229" s="43" t="s">
        <v>455</v>
      </c>
      <c r="M229" s="43" t="s">
        <v>28</v>
      </c>
    </row>
    <row r="230" spans="1:13" ht="36.75" hidden="1" customHeight="1">
      <c r="A230" s="392"/>
      <c r="B230" s="27" t="s">
        <v>618</v>
      </c>
      <c r="C230" s="29" t="s">
        <v>619</v>
      </c>
      <c r="D230" s="43">
        <v>2026</v>
      </c>
      <c r="E230" s="43" t="s">
        <v>573</v>
      </c>
      <c r="F230" s="60">
        <f t="shared" si="48"/>
        <v>11.7</v>
      </c>
      <c r="G230" s="60"/>
      <c r="H230" s="60"/>
      <c r="I230" s="60">
        <v>11.7</v>
      </c>
      <c r="J230" s="60"/>
      <c r="K230" s="60"/>
      <c r="L230" s="43" t="s">
        <v>455</v>
      </c>
      <c r="M230" s="43" t="s">
        <v>25</v>
      </c>
    </row>
    <row r="231" spans="1:13" ht="30.75" hidden="1" customHeight="1">
      <c r="A231" s="392"/>
      <c r="B231" s="27" t="s">
        <v>620</v>
      </c>
      <c r="C231" s="29" t="s">
        <v>621</v>
      </c>
      <c r="D231" s="43">
        <v>2026</v>
      </c>
      <c r="E231" s="43" t="s">
        <v>573</v>
      </c>
      <c r="F231" s="60">
        <f t="shared" si="48"/>
        <v>22.2</v>
      </c>
      <c r="G231" s="60"/>
      <c r="H231" s="60"/>
      <c r="I231" s="60">
        <v>22.2</v>
      </c>
      <c r="J231" s="60"/>
      <c r="K231" s="60"/>
      <c r="L231" s="43" t="s">
        <v>455</v>
      </c>
      <c r="M231" s="43" t="s">
        <v>28</v>
      </c>
    </row>
    <row r="232" spans="1:13" ht="21" hidden="1" customHeight="1">
      <c r="A232" s="392"/>
      <c r="B232" s="27" t="s">
        <v>622</v>
      </c>
      <c r="C232" s="29" t="s">
        <v>623</v>
      </c>
      <c r="D232" s="43">
        <v>2026</v>
      </c>
      <c r="E232" s="43" t="s">
        <v>573</v>
      </c>
      <c r="F232" s="60">
        <f t="shared" si="48"/>
        <v>15.7</v>
      </c>
      <c r="G232" s="60"/>
      <c r="H232" s="60"/>
      <c r="I232" s="60">
        <v>15.7</v>
      </c>
      <c r="J232" s="60"/>
      <c r="K232" s="60"/>
      <c r="L232" s="43"/>
      <c r="M232" s="43"/>
    </row>
    <row r="233" spans="1:13" ht="35.25" hidden="1" customHeight="1">
      <c r="A233" s="392"/>
      <c r="B233" s="27" t="s">
        <v>624</v>
      </c>
      <c r="C233" s="29" t="s">
        <v>625</v>
      </c>
      <c r="D233" s="43">
        <v>2026</v>
      </c>
      <c r="E233" s="43" t="s">
        <v>573</v>
      </c>
      <c r="F233" s="60">
        <f t="shared" si="48"/>
        <v>10.75</v>
      </c>
      <c r="G233" s="60"/>
      <c r="H233" s="60"/>
      <c r="I233" s="60">
        <v>10.75</v>
      </c>
      <c r="J233" s="60"/>
      <c r="K233" s="60"/>
      <c r="L233" s="43" t="s">
        <v>626</v>
      </c>
      <c r="M233" s="43" t="s">
        <v>627</v>
      </c>
    </row>
    <row r="234" spans="1:13" ht="33.75" hidden="1" customHeight="1">
      <c r="A234" s="392"/>
      <c r="B234" s="27" t="s">
        <v>628</v>
      </c>
      <c r="C234" s="29" t="s">
        <v>629</v>
      </c>
      <c r="D234" s="43">
        <v>2026</v>
      </c>
      <c r="E234" s="43" t="s">
        <v>573</v>
      </c>
      <c r="F234" s="60">
        <f t="shared" si="48"/>
        <v>62.95</v>
      </c>
      <c r="G234" s="60"/>
      <c r="H234" s="60"/>
      <c r="I234" s="60">
        <v>62.95</v>
      </c>
      <c r="J234" s="60"/>
      <c r="K234" s="60"/>
      <c r="L234" s="43" t="s">
        <v>455</v>
      </c>
      <c r="M234" s="43" t="s">
        <v>31</v>
      </c>
    </row>
    <row r="235" spans="1:13" ht="30" hidden="1" customHeight="1">
      <c r="A235" s="392"/>
      <c r="B235" s="27" t="s">
        <v>630</v>
      </c>
      <c r="C235" s="29" t="s">
        <v>631</v>
      </c>
      <c r="D235" s="43">
        <v>2026</v>
      </c>
      <c r="E235" s="43" t="s">
        <v>573</v>
      </c>
      <c r="F235" s="60">
        <f t="shared" si="48"/>
        <v>19.45</v>
      </c>
      <c r="G235" s="60"/>
      <c r="H235" s="60"/>
      <c r="I235" s="60">
        <v>19.45</v>
      </c>
      <c r="J235" s="60"/>
      <c r="K235" s="60"/>
      <c r="L235" s="43" t="s">
        <v>455</v>
      </c>
      <c r="M235" s="43" t="s">
        <v>19</v>
      </c>
    </row>
    <row r="236" spans="1:13" ht="73.5" hidden="1" customHeight="1">
      <c r="A236" s="392"/>
      <c r="B236" s="27" t="s">
        <v>632</v>
      </c>
      <c r="C236" s="29" t="s">
        <v>633</v>
      </c>
      <c r="D236" s="43">
        <v>2026</v>
      </c>
      <c r="E236" s="43" t="s">
        <v>634</v>
      </c>
      <c r="F236" s="60">
        <f t="shared" si="48"/>
        <v>52</v>
      </c>
      <c r="G236" s="60"/>
      <c r="H236" s="60"/>
      <c r="I236" s="60">
        <v>52</v>
      </c>
      <c r="J236" s="60"/>
      <c r="K236" s="60"/>
      <c r="L236" s="43" t="s">
        <v>635</v>
      </c>
      <c r="M236" s="43" t="s">
        <v>636</v>
      </c>
    </row>
    <row r="237" spans="1:13" ht="48.75" hidden="1" customHeight="1">
      <c r="A237" s="392"/>
      <c r="B237" s="27"/>
      <c r="C237" s="40" t="s">
        <v>637</v>
      </c>
      <c r="D237" s="43"/>
      <c r="E237" s="43"/>
      <c r="F237" s="146"/>
      <c r="G237" s="60"/>
      <c r="H237" s="60"/>
      <c r="I237" s="60"/>
      <c r="J237" s="60"/>
      <c r="K237" s="60"/>
      <c r="L237" s="393"/>
      <c r="M237" s="393"/>
    </row>
    <row r="238" spans="1:13" ht="63" hidden="1" customHeight="1">
      <c r="A238" s="392"/>
      <c r="B238" s="27" t="s">
        <v>18</v>
      </c>
      <c r="C238" s="29" t="s">
        <v>686</v>
      </c>
      <c r="D238" s="43">
        <v>2026</v>
      </c>
      <c r="E238" s="43" t="s">
        <v>573</v>
      </c>
      <c r="F238" s="60">
        <f t="shared" ref="F238:F244" si="49">G238+H238+I238+J238+K238</f>
        <v>1240</v>
      </c>
      <c r="G238" s="60"/>
      <c r="H238" s="60"/>
      <c r="I238" s="60">
        <v>1240</v>
      </c>
      <c r="J238" s="60"/>
      <c r="K238" s="60"/>
      <c r="L238" s="43" t="s">
        <v>638</v>
      </c>
      <c r="M238" s="43" t="s">
        <v>497</v>
      </c>
    </row>
    <row r="239" spans="1:13" ht="82.5" hidden="1" customHeight="1">
      <c r="A239" s="392"/>
      <c r="B239" s="27" t="s">
        <v>205</v>
      </c>
      <c r="C239" s="29" t="s">
        <v>684</v>
      </c>
      <c r="D239" s="43">
        <v>2026</v>
      </c>
      <c r="E239" s="43" t="s">
        <v>573</v>
      </c>
      <c r="F239" s="60">
        <f t="shared" si="49"/>
        <v>300</v>
      </c>
      <c r="G239" s="60"/>
      <c r="H239" s="60"/>
      <c r="I239" s="60">
        <v>300</v>
      </c>
      <c r="J239" s="60"/>
      <c r="K239" s="60"/>
      <c r="L239" s="43" t="s">
        <v>432</v>
      </c>
      <c r="M239" s="43" t="s">
        <v>142</v>
      </c>
    </row>
    <row r="240" spans="1:13" ht="64.5" hidden="1" customHeight="1">
      <c r="A240" s="392"/>
      <c r="B240" s="27" t="s">
        <v>556</v>
      </c>
      <c r="C240" s="29" t="s">
        <v>685</v>
      </c>
      <c r="D240" s="43">
        <v>2026</v>
      </c>
      <c r="E240" s="43" t="s">
        <v>573</v>
      </c>
      <c r="F240" s="60">
        <f t="shared" si="49"/>
        <v>550</v>
      </c>
      <c r="G240" s="60"/>
      <c r="H240" s="60"/>
      <c r="I240" s="60">
        <v>550</v>
      </c>
      <c r="J240" s="60"/>
      <c r="K240" s="60"/>
      <c r="L240" s="43" t="s">
        <v>639</v>
      </c>
      <c r="M240" s="43" t="s">
        <v>405</v>
      </c>
    </row>
    <row r="241" spans="1:13" ht="96" hidden="1" customHeight="1">
      <c r="A241" s="392"/>
      <c r="B241" s="27" t="s">
        <v>470</v>
      </c>
      <c r="C241" s="29" t="s">
        <v>644</v>
      </c>
      <c r="D241" s="43">
        <v>2026</v>
      </c>
      <c r="E241" s="43" t="s">
        <v>586</v>
      </c>
      <c r="F241" s="60">
        <f t="shared" si="49"/>
        <v>650</v>
      </c>
      <c r="G241" s="60"/>
      <c r="H241" s="60"/>
      <c r="I241" s="60">
        <v>650</v>
      </c>
      <c r="J241" s="60"/>
      <c r="K241" s="60"/>
      <c r="L241" s="43" t="s">
        <v>455</v>
      </c>
      <c r="M241" s="43" t="s">
        <v>142</v>
      </c>
    </row>
    <row r="242" spans="1:13" ht="81.75" hidden="1" customHeight="1">
      <c r="A242" s="392"/>
      <c r="B242" s="27" t="s">
        <v>471</v>
      </c>
      <c r="C242" s="29" t="s">
        <v>715</v>
      </c>
      <c r="D242" s="43">
        <v>2026</v>
      </c>
      <c r="E242" s="43" t="s">
        <v>573</v>
      </c>
      <c r="F242" s="60">
        <f t="shared" si="49"/>
        <v>250</v>
      </c>
      <c r="G242" s="60"/>
      <c r="H242" s="60"/>
      <c r="I242" s="60">
        <v>250</v>
      </c>
      <c r="J242" s="60"/>
      <c r="K242" s="60"/>
      <c r="L242" s="43" t="s">
        <v>640</v>
      </c>
      <c r="M242" s="43" t="s">
        <v>142</v>
      </c>
    </row>
    <row r="243" spans="1:13" ht="129" hidden="1" customHeight="1">
      <c r="A243" s="29" t="s">
        <v>687</v>
      </c>
      <c r="B243" s="27" t="s">
        <v>18</v>
      </c>
      <c r="C243" s="145" t="s">
        <v>688</v>
      </c>
      <c r="D243" s="133">
        <v>2026</v>
      </c>
      <c r="E243" s="133" t="s">
        <v>689</v>
      </c>
      <c r="F243" s="134">
        <f t="shared" si="49"/>
        <v>100</v>
      </c>
      <c r="G243" s="134"/>
      <c r="H243" s="134"/>
      <c r="I243" s="134">
        <v>100</v>
      </c>
      <c r="J243" s="134"/>
      <c r="K243" s="134"/>
      <c r="L243" s="133" t="s">
        <v>690</v>
      </c>
      <c r="M243" s="133" t="s">
        <v>691</v>
      </c>
    </row>
    <row r="244" spans="1:13" ht="15" hidden="1" customHeight="1">
      <c r="A244" s="44"/>
      <c r="B244" s="44"/>
      <c r="C244" s="44" t="s">
        <v>591</v>
      </c>
      <c r="D244" s="44"/>
      <c r="E244" s="44"/>
      <c r="F244" s="15">
        <f t="shared" si="49"/>
        <v>11505.850000000002</v>
      </c>
      <c r="G244" s="15">
        <f>SUM(G194:G243)</f>
        <v>0</v>
      </c>
      <c r="H244" s="15">
        <f t="shared" ref="H244:K244" si="50">SUM(H194:H243)</f>
        <v>0</v>
      </c>
      <c r="I244" s="15">
        <f t="shared" si="50"/>
        <v>11505.850000000002</v>
      </c>
      <c r="J244" s="15">
        <f t="shared" si="50"/>
        <v>0</v>
      </c>
      <c r="K244" s="15">
        <f t="shared" si="50"/>
        <v>0</v>
      </c>
      <c r="L244" s="44"/>
      <c r="M244" s="44"/>
    </row>
    <row r="245" spans="1:13" ht="15" hidden="1" customHeight="1">
      <c r="A245" s="391" t="s">
        <v>16</v>
      </c>
      <c r="B245" s="391"/>
      <c r="C245" s="391"/>
      <c r="D245" s="391"/>
      <c r="E245" s="391"/>
      <c r="F245" s="391"/>
      <c r="G245" s="391"/>
      <c r="H245" s="391"/>
      <c r="I245" s="391"/>
      <c r="J245" s="391"/>
      <c r="K245" s="391"/>
      <c r="L245" s="391"/>
      <c r="M245" s="391"/>
    </row>
    <row r="246" spans="1:13" ht="15" hidden="1" customHeight="1">
      <c r="A246" s="391" t="s">
        <v>821</v>
      </c>
      <c r="B246" s="391"/>
      <c r="C246" s="391"/>
      <c r="D246" s="391"/>
      <c r="E246" s="391"/>
      <c r="F246" s="391"/>
      <c r="G246" s="391"/>
      <c r="H246" s="391"/>
      <c r="I246" s="391"/>
      <c r="J246" s="391"/>
      <c r="K246" s="391"/>
      <c r="L246" s="391"/>
      <c r="M246" s="391"/>
    </row>
    <row r="247" spans="1:13" ht="166.5" hidden="1" customHeight="1">
      <c r="A247" s="394" t="s">
        <v>662</v>
      </c>
      <c r="B247" s="43">
        <v>1</v>
      </c>
      <c r="C247" s="29" t="s">
        <v>736</v>
      </c>
      <c r="D247" s="43">
        <v>2026</v>
      </c>
      <c r="E247" s="43" t="s">
        <v>781</v>
      </c>
      <c r="F247" s="97">
        <f t="shared" ref="F247:F258" si="51">G247+H247+I247+J247+K247</f>
        <v>2000</v>
      </c>
      <c r="G247" s="13"/>
      <c r="H247" s="13"/>
      <c r="I247" s="32">
        <v>2000</v>
      </c>
      <c r="J247" s="13"/>
      <c r="K247" s="13"/>
      <c r="L247" s="43" t="s">
        <v>732</v>
      </c>
      <c r="M247" s="42" t="s">
        <v>142</v>
      </c>
    </row>
    <row r="248" spans="1:13" ht="214.5" hidden="1" customHeight="1">
      <c r="A248" s="405"/>
      <c r="B248" s="43">
        <v>2</v>
      </c>
      <c r="C248" s="29" t="s">
        <v>737</v>
      </c>
      <c r="D248" s="43">
        <v>2026</v>
      </c>
      <c r="E248" s="43" t="s">
        <v>782</v>
      </c>
      <c r="F248" s="97">
        <f t="shared" si="51"/>
        <v>400</v>
      </c>
      <c r="G248" s="13"/>
      <c r="H248" s="13"/>
      <c r="I248" s="32">
        <v>400</v>
      </c>
      <c r="J248" s="13"/>
      <c r="K248" s="13"/>
      <c r="L248" s="43" t="s">
        <v>291</v>
      </c>
      <c r="M248" s="42" t="s">
        <v>142</v>
      </c>
    </row>
    <row r="249" spans="1:13" ht="269.25" hidden="1" customHeight="1">
      <c r="A249" s="405"/>
      <c r="B249" s="128">
        <v>3</v>
      </c>
      <c r="C249" s="29" t="s">
        <v>770</v>
      </c>
      <c r="D249" s="43">
        <v>2026</v>
      </c>
      <c r="E249" s="43" t="s">
        <v>783</v>
      </c>
      <c r="F249" s="97">
        <f t="shared" si="51"/>
        <v>10000</v>
      </c>
      <c r="G249" s="13"/>
      <c r="H249" s="13"/>
      <c r="I249" s="173">
        <v>10000</v>
      </c>
      <c r="J249" s="13"/>
      <c r="K249" s="13"/>
      <c r="L249" s="43" t="s">
        <v>830</v>
      </c>
      <c r="M249" s="42" t="s">
        <v>831</v>
      </c>
    </row>
    <row r="250" spans="1:13" ht="222.75" hidden="1" customHeight="1">
      <c r="A250" s="405"/>
      <c r="B250" s="43">
        <v>4</v>
      </c>
      <c r="C250" s="29" t="s">
        <v>663</v>
      </c>
      <c r="D250" s="43">
        <v>2026</v>
      </c>
      <c r="E250" s="43" t="s">
        <v>784</v>
      </c>
      <c r="F250" s="97">
        <f t="shared" si="51"/>
        <v>300</v>
      </c>
      <c r="G250" s="13"/>
      <c r="H250" s="13"/>
      <c r="I250" s="32">
        <v>300</v>
      </c>
      <c r="J250" s="13"/>
      <c r="K250" s="13"/>
      <c r="L250" s="43" t="s">
        <v>669</v>
      </c>
      <c r="M250" s="42" t="s">
        <v>675</v>
      </c>
    </row>
    <row r="251" spans="1:13" ht="163.5" hidden="1" customHeight="1">
      <c r="A251" s="405"/>
      <c r="B251" s="43">
        <v>5</v>
      </c>
      <c r="C251" s="29" t="s">
        <v>664</v>
      </c>
      <c r="D251" s="43">
        <v>2026</v>
      </c>
      <c r="E251" s="43" t="s">
        <v>785</v>
      </c>
      <c r="F251" s="97">
        <f t="shared" si="51"/>
        <v>100</v>
      </c>
      <c r="G251" s="13"/>
      <c r="H251" s="13"/>
      <c r="I251" s="32">
        <v>100</v>
      </c>
      <c r="J251" s="13"/>
      <c r="K251" s="13"/>
      <c r="L251" s="43" t="s">
        <v>670</v>
      </c>
      <c r="M251" s="42" t="s">
        <v>676</v>
      </c>
    </row>
    <row r="252" spans="1:13" ht="112.5" hidden="1" customHeight="1">
      <c r="A252" s="405"/>
      <c r="B252" s="43">
        <v>6</v>
      </c>
      <c r="C252" s="29" t="s">
        <v>665</v>
      </c>
      <c r="D252" s="43">
        <v>2026</v>
      </c>
      <c r="E252" s="43" t="s">
        <v>786</v>
      </c>
      <c r="F252" s="97">
        <f t="shared" si="51"/>
        <v>200</v>
      </c>
      <c r="G252" s="13"/>
      <c r="H252" s="13"/>
      <c r="I252" s="32">
        <v>200</v>
      </c>
      <c r="J252" s="13"/>
      <c r="K252" s="13"/>
      <c r="L252" s="43" t="s">
        <v>671</v>
      </c>
      <c r="M252" s="42" t="s">
        <v>677</v>
      </c>
    </row>
    <row r="253" spans="1:13" ht="250.5" hidden="1" customHeight="1">
      <c r="A253" s="405"/>
      <c r="B253" s="43">
        <v>7</v>
      </c>
      <c r="C253" s="29" t="s">
        <v>666</v>
      </c>
      <c r="D253" s="43">
        <v>2026</v>
      </c>
      <c r="E253" s="43" t="s">
        <v>787</v>
      </c>
      <c r="F253" s="97">
        <f t="shared" si="51"/>
        <v>2000</v>
      </c>
      <c r="G253" s="13"/>
      <c r="H253" s="13"/>
      <c r="I253" s="32">
        <v>2000</v>
      </c>
      <c r="J253" s="13"/>
      <c r="K253" s="13"/>
      <c r="L253" s="43" t="s">
        <v>731</v>
      </c>
      <c r="M253" s="42"/>
    </row>
    <row r="254" spans="1:13" ht="210" hidden="1" customHeight="1">
      <c r="A254" s="405"/>
      <c r="B254" s="43">
        <v>8</v>
      </c>
      <c r="C254" s="29" t="s">
        <v>680</v>
      </c>
      <c r="D254" s="43">
        <v>2026</v>
      </c>
      <c r="E254" s="43" t="s">
        <v>788</v>
      </c>
      <c r="F254" s="97">
        <f t="shared" si="51"/>
        <v>300</v>
      </c>
      <c r="G254" s="13"/>
      <c r="H254" s="13"/>
      <c r="I254" s="32">
        <v>300</v>
      </c>
      <c r="J254" s="13"/>
      <c r="K254" s="13"/>
      <c r="L254" s="43" t="s">
        <v>672</v>
      </c>
      <c r="M254" s="42" t="s">
        <v>142</v>
      </c>
    </row>
    <row r="255" spans="1:13" ht="182.25" hidden="1" customHeight="1">
      <c r="A255" s="405"/>
      <c r="B255" s="43">
        <v>9</v>
      </c>
      <c r="C255" s="29" t="s">
        <v>667</v>
      </c>
      <c r="D255" s="43">
        <v>2026</v>
      </c>
      <c r="E255" s="43" t="s">
        <v>789</v>
      </c>
      <c r="F255" s="97">
        <f t="shared" si="51"/>
        <v>51</v>
      </c>
      <c r="G255" s="13"/>
      <c r="H255" s="13"/>
      <c r="I255" s="32">
        <v>51</v>
      </c>
      <c r="J255" s="13"/>
      <c r="K255" s="13"/>
      <c r="L255" s="43" t="s">
        <v>726</v>
      </c>
      <c r="M255" s="42" t="s">
        <v>678</v>
      </c>
    </row>
    <row r="256" spans="1:13" ht="159.75" hidden="1" customHeight="1">
      <c r="A256" s="405"/>
      <c r="B256" s="43">
        <v>10</v>
      </c>
      <c r="C256" s="29" t="s">
        <v>668</v>
      </c>
      <c r="D256" s="43">
        <v>2026</v>
      </c>
      <c r="E256" s="43" t="s">
        <v>785</v>
      </c>
      <c r="F256" s="97">
        <f t="shared" si="51"/>
        <v>5</v>
      </c>
      <c r="G256" s="13"/>
      <c r="H256" s="13"/>
      <c r="I256" s="32">
        <v>5</v>
      </c>
      <c r="J256" s="13"/>
      <c r="K256" s="13"/>
      <c r="L256" s="43" t="s">
        <v>673</v>
      </c>
      <c r="M256" s="42" t="s">
        <v>679</v>
      </c>
    </row>
    <row r="257" spans="1:15" ht="239.25" hidden="1" customHeight="1">
      <c r="A257" s="405"/>
      <c r="B257" s="43">
        <v>11</v>
      </c>
      <c r="C257" s="29" t="s">
        <v>738</v>
      </c>
      <c r="D257" s="43">
        <v>2026</v>
      </c>
      <c r="E257" s="105" t="s">
        <v>790</v>
      </c>
      <c r="F257" s="97">
        <f t="shared" si="51"/>
        <v>50</v>
      </c>
      <c r="G257" s="13"/>
      <c r="H257" s="13"/>
      <c r="I257" s="32">
        <v>50</v>
      </c>
      <c r="J257" s="13"/>
      <c r="K257" s="13"/>
      <c r="L257" s="27" t="s">
        <v>674</v>
      </c>
      <c r="M257" s="42" t="s">
        <v>754</v>
      </c>
    </row>
    <row r="258" spans="1:15" ht="219" hidden="1" customHeight="1">
      <c r="A258" s="405"/>
      <c r="B258" s="43">
        <v>12</v>
      </c>
      <c r="C258" s="127" t="s">
        <v>928</v>
      </c>
      <c r="D258" s="43">
        <v>2026</v>
      </c>
      <c r="E258" s="185" t="s">
        <v>905</v>
      </c>
      <c r="F258" s="97">
        <f t="shared" si="51"/>
        <v>150</v>
      </c>
      <c r="G258" s="13"/>
      <c r="H258" s="13"/>
      <c r="I258" s="32">
        <v>150</v>
      </c>
      <c r="J258" s="13"/>
      <c r="K258" s="13"/>
      <c r="L258" s="27" t="s">
        <v>739</v>
      </c>
      <c r="M258" s="42" t="s">
        <v>740</v>
      </c>
    </row>
    <row r="259" spans="1:15" ht="186.75" hidden="1" customHeight="1">
      <c r="A259" s="405"/>
      <c r="B259" s="43"/>
      <c r="C259" s="11" t="s">
        <v>903</v>
      </c>
      <c r="D259" s="43">
        <v>2026</v>
      </c>
      <c r="E259" s="43" t="s">
        <v>913</v>
      </c>
      <c r="F259" s="97">
        <f>I259</f>
        <v>0</v>
      </c>
      <c r="G259" s="13"/>
      <c r="H259" s="13"/>
      <c r="I259" s="32"/>
      <c r="J259" s="13"/>
      <c r="K259" s="13"/>
      <c r="L259" s="27" t="s">
        <v>886</v>
      </c>
      <c r="M259" s="200" t="s">
        <v>887</v>
      </c>
      <c r="N259" s="63">
        <v>13</v>
      </c>
    </row>
    <row r="260" spans="1:15" ht="228.75" hidden="1" customHeight="1">
      <c r="A260" s="405"/>
      <c r="B260" s="43">
        <v>13</v>
      </c>
      <c r="C260" s="186" t="s">
        <v>904</v>
      </c>
      <c r="D260" s="43">
        <v>2026</v>
      </c>
      <c r="E260" s="43" t="s">
        <v>905</v>
      </c>
      <c r="F260" s="97">
        <f>I260</f>
        <v>100</v>
      </c>
      <c r="G260" s="13"/>
      <c r="H260" s="13"/>
      <c r="I260" s="32">
        <v>100</v>
      </c>
      <c r="J260" s="13"/>
      <c r="K260" s="13"/>
      <c r="L260" s="176" t="s">
        <v>906</v>
      </c>
      <c r="M260" s="177" t="s">
        <v>907</v>
      </c>
      <c r="N260" s="178">
        <v>14</v>
      </c>
      <c r="O260" s="178" t="s">
        <v>1056</v>
      </c>
    </row>
    <row r="261" spans="1:15" ht="208.5" hidden="1" customHeight="1">
      <c r="A261" s="405"/>
      <c r="B261" s="43">
        <v>14</v>
      </c>
      <c r="C261" s="135" t="s">
        <v>920</v>
      </c>
      <c r="D261" s="43">
        <v>2026</v>
      </c>
      <c r="E261" s="43" t="s">
        <v>905</v>
      </c>
      <c r="F261" s="97">
        <f>I261</f>
        <v>1400</v>
      </c>
      <c r="G261" s="13"/>
      <c r="H261" s="13"/>
      <c r="I261" s="32">
        <v>1400</v>
      </c>
      <c r="J261" s="13"/>
      <c r="K261" s="13"/>
      <c r="L261" s="136" t="s">
        <v>208</v>
      </c>
      <c r="M261" s="136" t="s">
        <v>142</v>
      </c>
      <c r="N261" s="178">
        <v>15</v>
      </c>
    </row>
    <row r="262" spans="1:15" ht="87.75" hidden="1" customHeight="1">
      <c r="A262" s="405"/>
      <c r="B262" s="43">
        <v>15</v>
      </c>
      <c r="C262" s="222" t="s">
        <v>926</v>
      </c>
      <c r="D262" s="43">
        <v>2026</v>
      </c>
      <c r="E262" s="43" t="s">
        <v>407</v>
      </c>
      <c r="F262" s="97">
        <f>I262</f>
        <v>121.4</v>
      </c>
      <c r="G262" s="13"/>
      <c r="H262" s="13"/>
      <c r="I262" s="32">
        <v>121.4</v>
      </c>
      <c r="J262" s="13"/>
      <c r="K262" s="13"/>
      <c r="L262" s="187" t="s">
        <v>927</v>
      </c>
      <c r="M262" s="187" t="s">
        <v>142</v>
      </c>
      <c r="N262" s="178">
        <v>16</v>
      </c>
    </row>
    <row r="263" spans="1:15" ht="256.5" hidden="1" customHeight="1">
      <c r="A263" s="405"/>
      <c r="B263" s="406">
        <v>16</v>
      </c>
      <c r="C263" s="201" t="s">
        <v>939</v>
      </c>
      <c r="D263" s="406">
        <v>2026</v>
      </c>
      <c r="E263" s="406" t="s">
        <v>940</v>
      </c>
      <c r="F263" s="97"/>
      <c r="G263" s="13"/>
      <c r="H263" s="13"/>
      <c r="I263" s="32"/>
      <c r="J263" s="13"/>
      <c r="K263" s="13"/>
      <c r="L263" s="197"/>
      <c r="M263" s="197"/>
      <c r="N263" s="178"/>
    </row>
    <row r="264" spans="1:15" ht="98.25" hidden="1" customHeight="1">
      <c r="A264" s="405"/>
      <c r="B264" s="407"/>
      <c r="C264" s="198" t="s">
        <v>986</v>
      </c>
      <c r="D264" s="407"/>
      <c r="E264" s="407"/>
      <c r="F264" s="97">
        <f>I264+H264+J264+K264</f>
        <v>31924</v>
      </c>
      <c r="G264" s="13"/>
      <c r="H264" s="32">
        <v>20000</v>
      </c>
      <c r="I264" s="32">
        <v>11924</v>
      </c>
      <c r="J264" s="13"/>
      <c r="K264" s="196"/>
      <c r="L264" s="136" t="s">
        <v>555</v>
      </c>
      <c r="M264" s="136" t="s">
        <v>987</v>
      </c>
      <c r="N264" s="178"/>
      <c r="O264" s="198" t="s">
        <v>944</v>
      </c>
    </row>
    <row r="265" spans="1:15" ht="36" hidden="1" customHeight="1">
      <c r="A265" s="405"/>
      <c r="B265" s="407"/>
      <c r="C265" s="199" t="s">
        <v>945</v>
      </c>
      <c r="D265" s="407"/>
      <c r="E265" s="407"/>
      <c r="F265" s="97">
        <f t="shared" ref="F265:F270" si="52">I265</f>
        <v>650</v>
      </c>
      <c r="G265" s="13"/>
      <c r="H265" s="13"/>
      <c r="I265" s="32">
        <v>650</v>
      </c>
      <c r="J265" s="13"/>
      <c r="K265" s="196"/>
      <c r="L265" s="136" t="s">
        <v>941</v>
      </c>
      <c r="M265" s="136" t="s">
        <v>942</v>
      </c>
      <c r="N265" s="178"/>
      <c r="O265" s="199" t="s">
        <v>945</v>
      </c>
    </row>
    <row r="266" spans="1:15" ht="41.25" hidden="1" customHeight="1">
      <c r="A266" s="405"/>
      <c r="B266" s="407"/>
      <c r="C266" s="198" t="s">
        <v>946</v>
      </c>
      <c r="D266" s="407"/>
      <c r="E266" s="407"/>
      <c r="F266" s="97">
        <f t="shared" si="52"/>
        <v>1566.72</v>
      </c>
      <c r="G266" s="13"/>
      <c r="H266" s="13"/>
      <c r="I266" s="32">
        <v>1566.72</v>
      </c>
      <c r="J266" s="13"/>
      <c r="K266" s="196"/>
      <c r="L266" s="136" t="s">
        <v>943</v>
      </c>
      <c r="M266" s="136" t="s">
        <v>988</v>
      </c>
      <c r="N266" s="178"/>
      <c r="O266" s="198" t="s">
        <v>946</v>
      </c>
    </row>
    <row r="267" spans="1:15" ht="78" hidden="1" customHeight="1">
      <c r="A267" s="405"/>
      <c r="B267" s="407"/>
      <c r="C267" s="198" t="s">
        <v>989</v>
      </c>
      <c r="D267" s="407"/>
      <c r="E267" s="407"/>
      <c r="F267" s="97">
        <f t="shared" si="52"/>
        <v>793.7</v>
      </c>
      <c r="G267" s="13"/>
      <c r="H267" s="13"/>
      <c r="I267" s="32">
        <v>793.7</v>
      </c>
      <c r="J267" s="13"/>
      <c r="K267" s="196"/>
      <c r="L267" s="187" t="s">
        <v>990</v>
      </c>
      <c r="M267" s="187" t="s">
        <v>991</v>
      </c>
      <c r="N267" s="178"/>
      <c r="O267" s="224"/>
    </row>
    <row r="268" spans="1:15" ht="41.25" hidden="1" customHeight="1">
      <c r="A268" s="405"/>
      <c r="B268" s="408"/>
      <c r="C268" s="198" t="s">
        <v>992</v>
      </c>
      <c r="D268" s="408"/>
      <c r="E268" s="408"/>
      <c r="F268" s="97">
        <f t="shared" si="52"/>
        <v>199.92</v>
      </c>
      <c r="G268" s="13"/>
      <c r="H268" s="13"/>
      <c r="I268" s="32">
        <v>199.92</v>
      </c>
      <c r="J268" s="13"/>
      <c r="K268" s="196"/>
      <c r="L268" s="187" t="s">
        <v>993</v>
      </c>
      <c r="M268" s="187" t="s">
        <v>994</v>
      </c>
      <c r="N268" s="178"/>
      <c r="O268" s="224"/>
    </row>
    <row r="269" spans="1:15" ht="258.75" hidden="1" customHeight="1">
      <c r="A269" s="405"/>
      <c r="B269" s="133">
        <v>17</v>
      </c>
      <c r="C269" s="236" t="s">
        <v>1020</v>
      </c>
      <c r="D269" s="133">
        <v>2026</v>
      </c>
      <c r="E269" s="133" t="s">
        <v>1021</v>
      </c>
      <c r="F269" s="97">
        <f t="shared" si="52"/>
        <v>15000</v>
      </c>
      <c r="G269" s="13"/>
      <c r="H269" s="13"/>
      <c r="I269" s="32">
        <v>15000</v>
      </c>
      <c r="J269" s="13"/>
      <c r="K269" s="196"/>
      <c r="L269" s="187" t="s">
        <v>455</v>
      </c>
      <c r="M269" s="187" t="s">
        <v>649</v>
      </c>
      <c r="O269" s="224"/>
    </row>
    <row r="270" spans="1:15" ht="180.75" hidden="1" customHeight="1">
      <c r="A270" s="395"/>
      <c r="B270" s="133">
        <v>18</v>
      </c>
      <c r="C270" s="236" t="s">
        <v>1022</v>
      </c>
      <c r="D270" s="133">
        <v>2026</v>
      </c>
      <c r="E270" s="133" t="s">
        <v>407</v>
      </c>
      <c r="F270" s="97">
        <f t="shared" si="52"/>
        <v>32000</v>
      </c>
      <c r="G270" s="13"/>
      <c r="H270" s="13"/>
      <c r="I270" s="32">
        <v>32000</v>
      </c>
      <c r="J270" s="13"/>
      <c r="K270" s="196"/>
      <c r="L270" s="187" t="s">
        <v>455</v>
      </c>
      <c r="M270" s="187" t="s">
        <v>1023</v>
      </c>
      <c r="O270" s="224"/>
    </row>
    <row r="271" spans="1:15" ht="279" hidden="1" customHeight="1">
      <c r="A271" s="394" t="s">
        <v>763</v>
      </c>
      <c r="B271" s="43">
        <v>1</v>
      </c>
      <c r="C271" s="29" t="s">
        <v>764</v>
      </c>
      <c r="D271" s="43">
        <v>2026</v>
      </c>
      <c r="E271" s="43" t="s">
        <v>762</v>
      </c>
      <c r="F271" s="97">
        <f>G271+H271+I271+J271+K271</f>
        <v>1000</v>
      </c>
      <c r="G271" s="13"/>
      <c r="H271" s="13"/>
      <c r="I271" s="32">
        <v>1000</v>
      </c>
      <c r="J271" s="13"/>
      <c r="K271" s="13"/>
      <c r="L271" s="181" t="s">
        <v>672</v>
      </c>
      <c r="M271" s="180" t="s">
        <v>144</v>
      </c>
    </row>
    <row r="272" spans="1:15" ht="287.25" hidden="1" customHeight="1">
      <c r="A272" s="395"/>
      <c r="B272" s="43">
        <v>2</v>
      </c>
      <c r="C272" s="29" t="s">
        <v>773</v>
      </c>
      <c r="D272" s="43">
        <v>2026</v>
      </c>
      <c r="E272" s="43" t="s">
        <v>762</v>
      </c>
      <c r="F272" s="146">
        <f>G272+H272+I272+J272+K272</f>
        <v>500</v>
      </c>
      <c r="G272" s="146"/>
      <c r="H272" s="146"/>
      <c r="I272" s="146">
        <v>500</v>
      </c>
      <c r="J272" s="13"/>
      <c r="K272" s="13"/>
      <c r="L272" s="176"/>
      <c r="M272" s="177"/>
    </row>
    <row r="273" spans="1:14" ht="81" hidden="1" customHeight="1">
      <c r="A273" s="396" t="s">
        <v>885</v>
      </c>
      <c r="B273" s="244"/>
      <c r="C273" s="245" t="s">
        <v>884</v>
      </c>
      <c r="D273" s="246">
        <v>2026</v>
      </c>
      <c r="E273" s="247" t="s">
        <v>912</v>
      </c>
      <c r="F273" s="248">
        <f t="shared" ref="F273:F278" si="53">SUM(G273:K273)</f>
        <v>0</v>
      </c>
      <c r="G273" s="249"/>
      <c r="H273" s="249"/>
      <c r="I273" s="250">
        <v>0</v>
      </c>
      <c r="J273" s="249"/>
      <c r="K273" s="251"/>
      <c r="L273" s="252" t="s">
        <v>909</v>
      </c>
      <c r="M273" s="139" t="s">
        <v>405</v>
      </c>
      <c r="N273" s="63">
        <v>1</v>
      </c>
    </row>
    <row r="274" spans="1:14" ht="119.25" hidden="1" customHeight="1">
      <c r="A274" s="397"/>
      <c r="B274" s="43">
        <v>1</v>
      </c>
      <c r="C274" s="186" t="s">
        <v>959</v>
      </c>
      <c r="D274" s="163">
        <v>2026</v>
      </c>
      <c r="E274" s="61" t="s">
        <v>645</v>
      </c>
      <c r="F274" s="164">
        <f t="shared" si="53"/>
        <v>10401</v>
      </c>
      <c r="G274" s="146"/>
      <c r="H274" s="146"/>
      <c r="I274" s="234">
        <v>10401</v>
      </c>
      <c r="J274" s="13"/>
      <c r="K274" s="13"/>
      <c r="L274" s="136" t="s">
        <v>910</v>
      </c>
      <c r="M274" s="136" t="s">
        <v>911</v>
      </c>
      <c r="N274" s="63">
        <v>2</v>
      </c>
    </row>
    <row r="275" spans="1:14" ht="119.25" hidden="1" customHeight="1">
      <c r="A275" s="397"/>
      <c r="B275" s="43">
        <v>2</v>
      </c>
      <c r="C275" s="135" t="s">
        <v>456</v>
      </c>
      <c r="D275" s="163">
        <v>2026</v>
      </c>
      <c r="E275" s="61" t="s">
        <v>921</v>
      </c>
      <c r="F275" s="164">
        <f t="shared" si="53"/>
        <v>3500</v>
      </c>
      <c r="G275" s="146"/>
      <c r="H275" s="146"/>
      <c r="I275" s="234">
        <v>3500</v>
      </c>
      <c r="J275" s="13"/>
      <c r="K275" s="13"/>
      <c r="L275" s="136" t="s">
        <v>922</v>
      </c>
      <c r="M275" s="136" t="s">
        <v>142</v>
      </c>
      <c r="N275" s="63">
        <v>3</v>
      </c>
    </row>
    <row r="276" spans="1:14" ht="135.75" hidden="1" customHeight="1">
      <c r="A276" s="397"/>
      <c r="B276" s="231">
        <v>3</v>
      </c>
      <c r="C276" s="256" t="s">
        <v>1024</v>
      </c>
      <c r="D276" s="237">
        <v>2026</v>
      </c>
      <c r="E276" s="238" t="s">
        <v>921</v>
      </c>
      <c r="F276" s="239">
        <f t="shared" si="53"/>
        <v>3000</v>
      </c>
      <c r="G276" s="240"/>
      <c r="H276" s="240"/>
      <c r="I276" s="241">
        <v>3000</v>
      </c>
      <c r="J276" s="242"/>
      <c r="K276" s="242"/>
      <c r="L276" s="231" t="s">
        <v>432</v>
      </c>
      <c r="M276" s="243" t="s">
        <v>845</v>
      </c>
      <c r="N276" s="63">
        <v>4</v>
      </c>
    </row>
    <row r="277" spans="1:14" ht="150.75" hidden="1" customHeight="1">
      <c r="A277" s="397"/>
      <c r="B277" s="43">
        <v>4</v>
      </c>
      <c r="C277" s="135" t="s">
        <v>929</v>
      </c>
      <c r="D277" s="163">
        <v>2026</v>
      </c>
      <c r="E277" s="61" t="s">
        <v>921</v>
      </c>
      <c r="F277" s="164">
        <f t="shared" si="53"/>
        <v>5000</v>
      </c>
      <c r="G277" s="146"/>
      <c r="H277" s="146"/>
      <c r="I277" s="234">
        <v>5000</v>
      </c>
      <c r="J277" s="13"/>
      <c r="K277" s="13"/>
      <c r="L277" s="43" t="s">
        <v>931</v>
      </c>
      <c r="M277" s="136" t="s">
        <v>930</v>
      </c>
      <c r="N277" s="63">
        <v>5</v>
      </c>
    </row>
    <row r="278" spans="1:14" ht="150.75" hidden="1" customHeight="1">
      <c r="A278" s="398"/>
      <c r="B278" s="43">
        <v>5</v>
      </c>
      <c r="C278" s="135" t="s">
        <v>935</v>
      </c>
      <c r="D278" s="61">
        <v>2026</v>
      </c>
      <c r="E278" s="61" t="s">
        <v>937</v>
      </c>
      <c r="F278" s="62">
        <f t="shared" si="53"/>
        <v>162</v>
      </c>
      <c r="G278" s="146"/>
      <c r="H278" s="146"/>
      <c r="I278" s="234">
        <v>162</v>
      </c>
      <c r="J278" s="13"/>
      <c r="K278" s="13"/>
      <c r="L278" s="136" t="s">
        <v>936</v>
      </c>
      <c r="M278" s="136" t="s">
        <v>25</v>
      </c>
      <c r="N278" s="63">
        <v>6</v>
      </c>
    </row>
    <row r="279" spans="1:14" ht="18" hidden="1" customHeight="1">
      <c r="A279" s="145"/>
      <c r="B279" s="43"/>
      <c r="C279" s="14" t="s">
        <v>293</v>
      </c>
      <c r="D279" s="43"/>
      <c r="E279" s="43"/>
      <c r="F279" s="106">
        <f>G279+H279+I279+J279+K279</f>
        <v>122874.74</v>
      </c>
      <c r="G279" s="13">
        <f>SUM(G247:G278)</f>
        <v>0</v>
      </c>
      <c r="H279" s="13">
        <f t="shared" ref="H279:K279" si="54">SUM(H247:H278)</f>
        <v>20000</v>
      </c>
      <c r="I279" s="13">
        <f t="shared" si="54"/>
        <v>102874.74</v>
      </c>
      <c r="J279" s="13">
        <f t="shared" si="54"/>
        <v>0</v>
      </c>
      <c r="K279" s="13">
        <f t="shared" si="54"/>
        <v>0</v>
      </c>
      <c r="L279" s="27"/>
      <c r="M279" s="42"/>
    </row>
    <row r="280" spans="1:14" ht="18" hidden="1" customHeight="1">
      <c r="A280" s="399" t="s">
        <v>822</v>
      </c>
      <c r="B280" s="400"/>
      <c r="C280" s="400"/>
      <c r="D280" s="400"/>
      <c r="E280" s="400"/>
      <c r="F280" s="400"/>
      <c r="G280" s="400"/>
      <c r="H280" s="400"/>
      <c r="I280" s="400"/>
      <c r="J280" s="400"/>
      <c r="K280" s="400"/>
      <c r="L280" s="400"/>
      <c r="M280" s="401"/>
    </row>
    <row r="281" spans="1:14" ht="203.25" hidden="1" customHeight="1">
      <c r="A281" s="402" t="s">
        <v>832</v>
      </c>
      <c r="B281" s="43">
        <v>0</v>
      </c>
      <c r="C281" s="186" t="s">
        <v>888</v>
      </c>
      <c r="D281" s="43">
        <v>2026</v>
      </c>
      <c r="E281" s="49" t="s">
        <v>833</v>
      </c>
      <c r="F281" s="141">
        <f t="shared" ref="F281:F317" si="55">G281+H281+I281+J281+K281</f>
        <v>0</v>
      </c>
      <c r="G281" s="13"/>
      <c r="H281" s="43"/>
      <c r="I281" s="32">
        <v>0</v>
      </c>
      <c r="J281" s="13"/>
      <c r="K281" s="13"/>
      <c r="L281" s="43" t="s">
        <v>834</v>
      </c>
      <c r="M281" s="43" t="s">
        <v>142</v>
      </c>
    </row>
    <row r="282" spans="1:14" ht="255.75" hidden="1" customHeight="1">
      <c r="A282" s="403"/>
      <c r="B282" s="43">
        <v>0</v>
      </c>
      <c r="C282" s="135" t="s">
        <v>889</v>
      </c>
      <c r="D282" s="43">
        <v>2026</v>
      </c>
      <c r="E282" s="49" t="s">
        <v>952</v>
      </c>
      <c r="F282" s="141">
        <f t="shared" si="55"/>
        <v>0</v>
      </c>
      <c r="G282" s="13"/>
      <c r="H282" s="43"/>
      <c r="I282" s="32">
        <v>0</v>
      </c>
      <c r="J282" s="13"/>
      <c r="K282" s="13"/>
      <c r="L282" s="43" t="s">
        <v>834</v>
      </c>
      <c r="M282" s="43" t="s">
        <v>25</v>
      </c>
      <c r="N282" s="63" t="s">
        <v>908</v>
      </c>
    </row>
    <row r="283" spans="1:14" ht="235.5" hidden="1" customHeight="1">
      <c r="A283" s="403"/>
      <c r="B283" s="43">
        <v>0</v>
      </c>
      <c r="C283" s="29" t="s">
        <v>835</v>
      </c>
      <c r="D283" s="43">
        <v>2026</v>
      </c>
      <c r="E283" s="49" t="s">
        <v>952</v>
      </c>
      <c r="F283" s="141">
        <f t="shared" si="55"/>
        <v>0</v>
      </c>
      <c r="G283" s="13"/>
      <c r="H283" s="43"/>
      <c r="I283" s="32">
        <v>0</v>
      </c>
      <c r="J283" s="13"/>
      <c r="K283" s="13"/>
      <c r="L283" s="43" t="s">
        <v>834</v>
      </c>
      <c r="M283" s="43" t="s">
        <v>25</v>
      </c>
      <c r="N283" s="63" t="s">
        <v>908</v>
      </c>
    </row>
    <row r="284" spans="1:14" ht="191.25" hidden="1" customHeight="1">
      <c r="A284" s="403"/>
      <c r="B284" s="43">
        <v>1</v>
      </c>
      <c r="C284" s="29" t="s">
        <v>836</v>
      </c>
      <c r="D284" s="43">
        <v>2026</v>
      </c>
      <c r="E284" s="49" t="s">
        <v>837</v>
      </c>
      <c r="F284" s="141">
        <f t="shared" si="55"/>
        <v>5</v>
      </c>
      <c r="G284" s="13"/>
      <c r="H284" s="142"/>
      <c r="I284" s="32">
        <v>5</v>
      </c>
      <c r="J284" s="13"/>
      <c r="K284" s="13"/>
      <c r="L284" s="66" t="s">
        <v>838</v>
      </c>
      <c r="M284" s="143" t="s">
        <v>142</v>
      </c>
    </row>
    <row r="285" spans="1:14" ht="206.25" hidden="1" customHeight="1">
      <c r="A285" s="403"/>
      <c r="B285" s="43">
        <v>2</v>
      </c>
      <c r="C285" s="144" t="s">
        <v>961</v>
      </c>
      <c r="D285" s="43">
        <v>2026</v>
      </c>
      <c r="E285" s="49" t="s">
        <v>951</v>
      </c>
      <c r="F285" s="141">
        <f t="shared" si="55"/>
        <v>6800</v>
      </c>
      <c r="G285" s="13"/>
      <c r="H285" s="142"/>
      <c r="I285" s="32">
        <v>6800</v>
      </c>
      <c r="J285" s="13"/>
      <c r="K285" s="13"/>
      <c r="L285" s="66" t="s">
        <v>20</v>
      </c>
      <c r="M285" s="43" t="s">
        <v>20</v>
      </c>
      <c r="N285" s="220">
        <f>I284+I285+I286+I287+I288+I289+I290+I291+I292+I293+I294+I295+I296+I297</f>
        <v>42805</v>
      </c>
    </row>
    <row r="286" spans="1:14" ht="246" hidden="1" customHeight="1">
      <c r="A286" s="403"/>
      <c r="B286" s="218">
        <v>3</v>
      </c>
      <c r="C286" s="144" t="s">
        <v>963</v>
      </c>
      <c r="D286" s="43">
        <v>2026</v>
      </c>
      <c r="E286" s="49" t="s">
        <v>1019</v>
      </c>
      <c r="F286" s="141">
        <f t="shared" si="55"/>
        <v>2500</v>
      </c>
      <c r="G286" s="13"/>
      <c r="H286" s="142"/>
      <c r="I286" s="32">
        <v>2500</v>
      </c>
      <c r="J286" s="13"/>
      <c r="K286" s="13"/>
      <c r="L286" s="66" t="s">
        <v>964</v>
      </c>
      <c r="M286" s="43" t="s">
        <v>142</v>
      </c>
      <c r="N286" s="63">
        <f>42805+17600</f>
        <v>60405</v>
      </c>
    </row>
    <row r="287" spans="1:14" ht="238.5" hidden="1" customHeight="1">
      <c r="A287" s="403"/>
      <c r="B287" s="218">
        <v>4</v>
      </c>
      <c r="C287" s="144" t="s">
        <v>962</v>
      </c>
      <c r="D287" s="43">
        <v>2026</v>
      </c>
      <c r="E287" s="49" t="s">
        <v>1019</v>
      </c>
      <c r="F287" s="141">
        <f t="shared" si="55"/>
        <v>2500</v>
      </c>
      <c r="G287" s="13"/>
      <c r="H287" s="142"/>
      <c r="I287" s="32">
        <v>2500</v>
      </c>
      <c r="J287" s="13"/>
      <c r="K287" s="13"/>
      <c r="L287" s="66" t="s">
        <v>964</v>
      </c>
      <c r="M287" s="43" t="s">
        <v>142</v>
      </c>
    </row>
    <row r="288" spans="1:14" ht="246.75" hidden="1" customHeight="1">
      <c r="A288" s="403"/>
      <c r="B288" s="218">
        <v>5</v>
      </c>
      <c r="C288" s="144" t="s">
        <v>965</v>
      </c>
      <c r="D288" s="43">
        <v>2026</v>
      </c>
      <c r="E288" s="49" t="s">
        <v>1019</v>
      </c>
      <c r="F288" s="141">
        <f t="shared" si="55"/>
        <v>3300</v>
      </c>
      <c r="G288" s="13"/>
      <c r="H288" s="142"/>
      <c r="I288" s="32">
        <v>3300</v>
      </c>
      <c r="J288" s="13"/>
      <c r="K288" s="13"/>
      <c r="L288" s="66" t="s">
        <v>964</v>
      </c>
      <c r="M288" s="43" t="s">
        <v>142</v>
      </c>
    </row>
    <row r="289" spans="1:13" ht="249" hidden="1" customHeight="1">
      <c r="A289" s="403"/>
      <c r="B289" s="218">
        <v>6</v>
      </c>
      <c r="C289" s="144" t="s">
        <v>966</v>
      </c>
      <c r="D289" s="43">
        <v>2026</v>
      </c>
      <c r="E289" s="49" t="s">
        <v>1019</v>
      </c>
      <c r="F289" s="141">
        <f t="shared" si="55"/>
        <v>400</v>
      </c>
      <c r="G289" s="13"/>
      <c r="H289" s="142"/>
      <c r="I289" s="32">
        <v>400</v>
      </c>
      <c r="J289" s="13"/>
      <c r="K289" s="13"/>
      <c r="L289" s="66" t="s">
        <v>964</v>
      </c>
      <c r="M289" s="43" t="s">
        <v>142</v>
      </c>
    </row>
    <row r="290" spans="1:13" ht="244.5" hidden="1" customHeight="1">
      <c r="A290" s="403"/>
      <c r="B290" s="218">
        <v>7</v>
      </c>
      <c r="C290" s="144" t="s">
        <v>967</v>
      </c>
      <c r="D290" s="43">
        <v>2026</v>
      </c>
      <c r="E290" s="49" t="s">
        <v>1019</v>
      </c>
      <c r="F290" s="141">
        <f t="shared" si="55"/>
        <v>1000</v>
      </c>
      <c r="G290" s="13"/>
      <c r="H290" s="142"/>
      <c r="I290" s="32">
        <v>1000</v>
      </c>
      <c r="J290" s="13"/>
      <c r="K290" s="13"/>
      <c r="L290" s="66" t="s">
        <v>964</v>
      </c>
      <c r="M290" s="43" t="s">
        <v>142</v>
      </c>
    </row>
    <row r="291" spans="1:13" ht="246.75" hidden="1" customHeight="1">
      <c r="A291" s="403"/>
      <c r="B291" s="218">
        <v>8</v>
      </c>
      <c r="C291" s="144" t="s">
        <v>968</v>
      </c>
      <c r="D291" s="43">
        <v>2026</v>
      </c>
      <c r="E291" s="49" t="s">
        <v>1019</v>
      </c>
      <c r="F291" s="141">
        <f t="shared" si="55"/>
        <v>5000</v>
      </c>
      <c r="G291" s="13"/>
      <c r="H291" s="142"/>
      <c r="I291" s="32">
        <v>5000</v>
      </c>
      <c r="J291" s="13"/>
      <c r="K291" s="13"/>
      <c r="L291" s="66" t="s">
        <v>964</v>
      </c>
      <c r="M291" s="43" t="s">
        <v>142</v>
      </c>
    </row>
    <row r="292" spans="1:13" ht="200.25" hidden="1" customHeight="1">
      <c r="A292" s="403"/>
      <c r="B292" s="218">
        <v>9</v>
      </c>
      <c r="C292" s="144" t="s">
        <v>969</v>
      </c>
      <c r="D292" s="43">
        <v>2026</v>
      </c>
      <c r="E292" s="49" t="s">
        <v>1009</v>
      </c>
      <c r="F292" s="141">
        <f t="shared" si="55"/>
        <v>1000</v>
      </c>
      <c r="G292" s="13"/>
      <c r="H292" s="142"/>
      <c r="I292" s="32">
        <v>1000</v>
      </c>
      <c r="J292" s="13"/>
      <c r="K292" s="13"/>
      <c r="L292" s="66" t="s">
        <v>964</v>
      </c>
      <c r="M292" s="43" t="s">
        <v>142</v>
      </c>
    </row>
    <row r="293" spans="1:13" ht="234" hidden="1" customHeight="1">
      <c r="A293" s="403"/>
      <c r="B293" s="218">
        <v>10</v>
      </c>
      <c r="C293" s="144" t="s">
        <v>970</v>
      </c>
      <c r="D293" s="43">
        <v>2026</v>
      </c>
      <c r="E293" s="49" t="s">
        <v>1019</v>
      </c>
      <c r="F293" s="141">
        <f t="shared" si="55"/>
        <v>800</v>
      </c>
      <c r="G293" s="13"/>
      <c r="H293" s="142"/>
      <c r="I293" s="32">
        <v>800</v>
      </c>
      <c r="J293" s="13"/>
      <c r="K293" s="13"/>
      <c r="L293" s="66" t="s">
        <v>964</v>
      </c>
      <c r="M293" s="43" t="s">
        <v>142</v>
      </c>
    </row>
    <row r="294" spans="1:13" ht="261" hidden="1" customHeight="1">
      <c r="A294" s="403"/>
      <c r="B294" s="218">
        <v>11</v>
      </c>
      <c r="C294" s="144" t="s">
        <v>971</v>
      </c>
      <c r="D294" s="43">
        <v>2026</v>
      </c>
      <c r="E294" s="49" t="s">
        <v>1019</v>
      </c>
      <c r="F294" s="141">
        <f t="shared" si="55"/>
        <v>10000</v>
      </c>
      <c r="G294" s="13"/>
      <c r="H294" s="142"/>
      <c r="I294" s="32">
        <v>10000</v>
      </c>
      <c r="J294" s="13"/>
      <c r="K294" s="13"/>
      <c r="L294" s="66" t="s">
        <v>964</v>
      </c>
      <c r="M294" s="43" t="s">
        <v>142</v>
      </c>
    </row>
    <row r="295" spans="1:13" ht="200.25" hidden="1" customHeight="1">
      <c r="A295" s="403"/>
      <c r="B295" s="218">
        <v>12</v>
      </c>
      <c r="C295" s="144" t="s">
        <v>972</v>
      </c>
      <c r="D295" s="43">
        <v>2026</v>
      </c>
      <c r="E295" s="49" t="s">
        <v>1019</v>
      </c>
      <c r="F295" s="141">
        <f t="shared" si="55"/>
        <v>3000</v>
      </c>
      <c r="G295" s="13"/>
      <c r="H295" s="142"/>
      <c r="I295" s="32">
        <v>3000</v>
      </c>
      <c r="J295" s="13"/>
      <c r="K295" s="13"/>
      <c r="L295" s="66" t="s">
        <v>964</v>
      </c>
      <c r="M295" s="43" t="s">
        <v>142</v>
      </c>
    </row>
    <row r="296" spans="1:13" ht="237.75" hidden="1" customHeight="1">
      <c r="A296" s="403"/>
      <c r="B296" s="218">
        <v>13</v>
      </c>
      <c r="C296" s="144" t="s">
        <v>973</v>
      </c>
      <c r="D296" s="43">
        <v>2026</v>
      </c>
      <c r="E296" s="49" t="s">
        <v>1019</v>
      </c>
      <c r="F296" s="141">
        <f t="shared" si="55"/>
        <v>6400</v>
      </c>
      <c r="G296" s="13"/>
      <c r="H296" s="142"/>
      <c r="I296" s="32">
        <v>6400</v>
      </c>
      <c r="J296" s="13"/>
      <c r="K296" s="13"/>
      <c r="L296" s="66" t="s">
        <v>964</v>
      </c>
      <c r="M296" s="43" t="s">
        <v>142</v>
      </c>
    </row>
    <row r="297" spans="1:13" ht="254.25" hidden="1" customHeight="1">
      <c r="A297" s="404"/>
      <c r="B297" s="218">
        <v>14</v>
      </c>
      <c r="C297" s="144" t="s">
        <v>974</v>
      </c>
      <c r="D297" s="43">
        <v>2026</v>
      </c>
      <c r="E297" s="49" t="s">
        <v>1019</v>
      </c>
      <c r="F297" s="141">
        <f t="shared" si="55"/>
        <v>100</v>
      </c>
      <c r="G297" s="13"/>
      <c r="H297" s="142"/>
      <c r="I297" s="32">
        <v>100</v>
      </c>
      <c r="J297" s="13"/>
      <c r="K297" s="13"/>
      <c r="L297" s="66" t="s">
        <v>964</v>
      </c>
      <c r="M297" s="43" t="s">
        <v>142</v>
      </c>
    </row>
    <row r="298" spans="1:13" ht="240.75" hidden="1" customHeight="1">
      <c r="A298" s="402" t="s">
        <v>954</v>
      </c>
      <c r="B298" s="218">
        <v>1</v>
      </c>
      <c r="C298" s="144" t="s">
        <v>1013</v>
      </c>
      <c r="D298" s="43">
        <v>2026</v>
      </c>
      <c r="E298" s="49" t="s">
        <v>1015</v>
      </c>
      <c r="F298" s="141">
        <f t="shared" si="55"/>
        <v>400</v>
      </c>
      <c r="G298" s="13"/>
      <c r="H298" s="142"/>
      <c r="I298" s="32">
        <v>400</v>
      </c>
      <c r="J298" s="13"/>
      <c r="K298" s="13"/>
      <c r="L298" s="136" t="s">
        <v>955</v>
      </c>
      <c r="M298" s="43" t="s">
        <v>845</v>
      </c>
    </row>
    <row r="299" spans="1:13" ht="245.25" hidden="1" customHeight="1">
      <c r="A299" s="403"/>
      <c r="B299" s="218">
        <v>2</v>
      </c>
      <c r="C299" s="144" t="s">
        <v>1014</v>
      </c>
      <c r="D299" s="219">
        <v>2026</v>
      </c>
      <c r="E299" s="49" t="s">
        <v>1015</v>
      </c>
      <c r="F299" s="141">
        <f t="shared" si="55"/>
        <v>400</v>
      </c>
      <c r="G299" s="13"/>
      <c r="H299" s="142"/>
      <c r="I299" s="32">
        <v>400</v>
      </c>
      <c r="J299" s="13"/>
      <c r="K299" s="13"/>
      <c r="L299" s="136" t="s">
        <v>958</v>
      </c>
      <c r="M299" s="43" t="s">
        <v>956</v>
      </c>
    </row>
    <row r="300" spans="1:13" ht="262.5" hidden="1" customHeight="1">
      <c r="A300" s="403"/>
      <c r="B300" s="218">
        <v>3</v>
      </c>
      <c r="C300" s="144" t="s">
        <v>1011</v>
      </c>
      <c r="D300" s="219">
        <v>2026</v>
      </c>
      <c r="E300" s="49" t="s">
        <v>1015</v>
      </c>
      <c r="F300" s="141">
        <f t="shared" si="55"/>
        <v>1200</v>
      </c>
      <c r="G300" s="13"/>
      <c r="H300" s="142"/>
      <c r="I300" s="32">
        <v>1200</v>
      </c>
      <c r="J300" s="13"/>
      <c r="K300" s="13"/>
      <c r="L300" s="136" t="s">
        <v>958</v>
      </c>
      <c r="M300" s="43" t="s">
        <v>957</v>
      </c>
    </row>
    <row r="301" spans="1:13" ht="244.5" hidden="1" customHeight="1">
      <c r="A301" s="403"/>
      <c r="B301" s="218">
        <v>4</v>
      </c>
      <c r="C301" s="144" t="s">
        <v>1012</v>
      </c>
      <c r="D301" s="219">
        <v>2026</v>
      </c>
      <c r="E301" s="49" t="s">
        <v>1015</v>
      </c>
      <c r="F301" s="141">
        <f t="shared" si="55"/>
        <v>600</v>
      </c>
      <c r="G301" s="13"/>
      <c r="H301" s="142"/>
      <c r="I301" s="32">
        <v>600</v>
      </c>
      <c r="J301" s="13"/>
      <c r="K301" s="13"/>
      <c r="L301" s="136" t="s">
        <v>958</v>
      </c>
      <c r="M301" s="43" t="s">
        <v>142</v>
      </c>
    </row>
    <row r="302" spans="1:13" ht="214.5" hidden="1" customHeight="1">
      <c r="A302" s="403"/>
      <c r="B302" s="43">
        <v>5</v>
      </c>
      <c r="C302" s="29" t="s">
        <v>976</v>
      </c>
      <c r="D302" s="43">
        <v>2026</v>
      </c>
      <c r="E302" s="49" t="s">
        <v>953</v>
      </c>
      <c r="F302" s="141">
        <f t="shared" si="55"/>
        <v>2000</v>
      </c>
      <c r="G302" s="13"/>
      <c r="H302" s="142"/>
      <c r="I302" s="32">
        <v>2000</v>
      </c>
      <c r="J302" s="13"/>
      <c r="K302" s="13"/>
      <c r="L302" s="66" t="s">
        <v>20</v>
      </c>
      <c r="M302" s="43" t="s">
        <v>20</v>
      </c>
    </row>
    <row r="303" spans="1:13" ht="210.75" hidden="1" customHeight="1">
      <c r="A303" s="403"/>
      <c r="B303" s="43">
        <v>6</v>
      </c>
      <c r="C303" s="29" t="s">
        <v>977</v>
      </c>
      <c r="D303" s="43">
        <v>2026</v>
      </c>
      <c r="E303" s="49" t="s">
        <v>953</v>
      </c>
      <c r="F303" s="141">
        <f t="shared" si="55"/>
        <v>3550</v>
      </c>
      <c r="G303" s="13"/>
      <c r="H303" s="142"/>
      <c r="I303" s="32">
        <v>3550</v>
      </c>
      <c r="J303" s="13"/>
      <c r="K303" s="13"/>
      <c r="L303" s="66" t="s">
        <v>20</v>
      </c>
      <c r="M303" s="43" t="s">
        <v>20</v>
      </c>
    </row>
    <row r="304" spans="1:13" ht="214.5" hidden="1" customHeight="1">
      <c r="A304" s="403"/>
      <c r="B304" s="43">
        <v>7</v>
      </c>
      <c r="C304" s="144" t="s">
        <v>978</v>
      </c>
      <c r="D304" s="43">
        <v>2026</v>
      </c>
      <c r="E304" s="49" t="s">
        <v>953</v>
      </c>
      <c r="F304" s="141">
        <f t="shared" si="55"/>
        <v>300</v>
      </c>
      <c r="G304" s="13"/>
      <c r="H304" s="142"/>
      <c r="I304" s="32">
        <v>300</v>
      </c>
      <c r="J304" s="13"/>
      <c r="K304" s="13"/>
      <c r="L304" s="66" t="s">
        <v>20</v>
      </c>
      <c r="M304" s="43" t="s">
        <v>20</v>
      </c>
    </row>
    <row r="305" spans="1:13" ht="207" hidden="1" customHeight="1">
      <c r="A305" s="403"/>
      <c r="B305" s="218">
        <v>8</v>
      </c>
      <c r="C305" s="135" t="s">
        <v>979</v>
      </c>
      <c r="D305" s="219">
        <v>2026</v>
      </c>
      <c r="E305" s="49" t="s">
        <v>953</v>
      </c>
      <c r="F305" s="141">
        <f t="shared" si="55"/>
        <v>221.38</v>
      </c>
      <c r="G305" s="13"/>
      <c r="H305" s="142"/>
      <c r="I305" s="32">
        <v>221.38</v>
      </c>
      <c r="J305" s="13"/>
      <c r="K305" s="13"/>
      <c r="L305" s="66" t="s">
        <v>20</v>
      </c>
      <c r="M305" s="43" t="s">
        <v>20</v>
      </c>
    </row>
    <row r="306" spans="1:13" ht="222" hidden="1" customHeight="1">
      <c r="A306" s="403"/>
      <c r="B306" s="218">
        <v>9</v>
      </c>
      <c r="C306" s="138" t="s">
        <v>965</v>
      </c>
      <c r="D306" s="219">
        <v>2026</v>
      </c>
      <c r="E306" s="49" t="s">
        <v>953</v>
      </c>
      <c r="F306" s="141">
        <f t="shared" si="55"/>
        <v>430</v>
      </c>
      <c r="G306" s="13"/>
      <c r="H306" s="142"/>
      <c r="I306" s="32">
        <v>430</v>
      </c>
      <c r="J306" s="13"/>
      <c r="K306" s="13"/>
      <c r="L306" s="66" t="s">
        <v>20</v>
      </c>
      <c r="M306" s="43" t="s">
        <v>20</v>
      </c>
    </row>
    <row r="307" spans="1:13" ht="214.5" hidden="1" customHeight="1">
      <c r="A307" s="403"/>
      <c r="B307" s="218">
        <v>10</v>
      </c>
      <c r="C307" s="135" t="s">
        <v>980</v>
      </c>
      <c r="D307" s="219">
        <v>2026</v>
      </c>
      <c r="E307" s="49" t="s">
        <v>953</v>
      </c>
      <c r="F307" s="141">
        <f t="shared" si="55"/>
        <v>320</v>
      </c>
      <c r="G307" s="13"/>
      <c r="H307" s="142"/>
      <c r="I307" s="32">
        <v>320</v>
      </c>
      <c r="J307" s="13"/>
      <c r="K307" s="13"/>
      <c r="L307" s="66" t="s">
        <v>20</v>
      </c>
      <c r="M307" s="43" t="s">
        <v>20</v>
      </c>
    </row>
    <row r="308" spans="1:13" ht="225.75" hidden="1" customHeight="1">
      <c r="A308" s="403"/>
      <c r="B308" s="218">
        <v>11</v>
      </c>
      <c r="C308" s="135" t="s">
        <v>967</v>
      </c>
      <c r="D308" s="219">
        <v>2026</v>
      </c>
      <c r="E308" s="49" t="s">
        <v>953</v>
      </c>
      <c r="F308" s="141">
        <f t="shared" si="55"/>
        <v>95</v>
      </c>
      <c r="G308" s="13"/>
      <c r="H308" s="142"/>
      <c r="I308" s="32">
        <v>95</v>
      </c>
      <c r="J308" s="13"/>
      <c r="K308" s="13"/>
      <c r="L308" s="235" t="s">
        <v>20</v>
      </c>
      <c r="M308" s="43" t="s">
        <v>20</v>
      </c>
    </row>
    <row r="309" spans="1:13" ht="229.5" hidden="1" customHeight="1">
      <c r="A309" s="403"/>
      <c r="B309" s="43">
        <v>12</v>
      </c>
      <c r="C309" s="29" t="s">
        <v>981</v>
      </c>
      <c r="D309" s="43">
        <v>2026</v>
      </c>
      <c r="E309" s="49" t="s">
        <v>953</v>
      </c>
      <c r="F309" s="141">
        <f t="shared" si="55"/>
        <v>3194.62</v>
      </c>
      <c r="G309" s="13"/>
      <c r="H309" s="142"/>
      <c r="I309" s="32">
        <v>3194.62</v>
      </c>
      <c r="J309" s="13"/>
      <c r="K309" s="13"/>
      <c r="L309" s="66" t="s">
        <v>20</v>
      </c>
      <c r="M309" s="43" t="s">
        <v>20</v>
      </c>
    </row>
    <row r="310" spans="1:13" ht="210" hidden="1" customHeight="1">
      <c r="A310" s="403"/>
      <c r="B310" s="43">
        <v>13</v>
      </c>
      <c r="C310" s="29" t="s">
        <v>982</v>
      </c>
      <c r="D310" s="43">
        <v>2026</v>
      </c>
      <c r="E310" s="49" t="s">
        <v>953</v>
      </c>
      <c r="F310" s="141">
        <f t="shared" si="55"/>
        <v>2000</v>
      </c>
      <c r="G310" s="13"/>
      <c r="H310" s="142"/>
      <c r="I310" s="32">
        <v>2000</v>
      </c>
      <c r="J310" s="13"/>
      <c r="K310" s="13"/>
      <c r="L310" s="66" t="s">
        <v>20</v>
      </c>
      <c r="M310" s="43" t="s">
        <v>20</v>
      </c>
    </row>
    <row r="311" spans="1:13" ht="231" hidden="1" customHeight="1">
      <c r="A311" s="403"/>
      <c r="B311" s="43">
        <v>14</v>
      </c>
      <c r="C311" s="29" t="s">
        <v>969</v>
      </c>
      <c r="D311" s="43">
        <v>2026</v>
      </c>
      <c r="E311" s="49" t="s">
        <v>953</v>
      </c>
      <c r="F311" s="141">
        <f t="shared" si="55"/>
        <v>700</v>
      </c>
      <c r="G311" s="13"/>
      <c r="H311" s="142"/>
      <c r="I311" s="32">
        <v>700</v>
      </c>
      <c r="J311" s="13"/>
      <c r="K311" s="13"/>
      <c r="L311" s="66" t="s">
        <v>20</v>
      </c>
      <c r="M311" s="43" t="s">
        <v>20</v>
      </c>
    </row>
    <row r="312" spans="1:13" ht="211.5" hidden="1" customHeight="1">
      <c r="A312" s="403"/>
      <c r="B312" s="43">
        <v>15</v>
      </c>
      <c r="C312" s="29" t="s">
        <v>983</v>
      </c>
      <c r="D312" s="43">
        <v>2026</v>
      </c>
      <c r="E312" s="49" t="s">
        <v>953</v>
      </c>
      <c r="F312" s="141">
        <f t="shared" si="55"/>
        <v>1119</v>
      </c>
      <c r="G312" s="13"/>
      <c r="H312" s="142"/>
      <c r="I312" s="32">
        <v>1119</v>
      </c>
      <c r="J312" s="13"/>
      <c r="K312" s="13"/>
      <c r="L312" s="66" t="s">
        <v>20</v>
      </c>
      <c r="M312" s="43" t="s">
        <v>20</v>
      </c>
    </row>
    <row r="313" spans="1:13" ht="215.25" hidden="1" customHeight="1">
      <c r="A313" s="403"/>
      <c r="B313" s="43">
        <v>16</v>
      </c>
      <c r="C313" s="29" t="s">
        <v>984</v>
      </c>
      <c r="D313" s="43">
        <v>2026</v>
      </c>
      <c r="E313" s="49" t="s">
        <v>953</v>
      </c>
      <c r="F313" s="141">
        <f t="shared" si="55"/>
        <v>70</v>
      </c>
      <c r="G313" s="13"/>
      <c r="H313" s="142"/>
      <c r="I313" s="32">
        <v>70</v>
      </c>
      <c r="J313" s="13"/>
      <c r="K313" s="13"/>
      <c r="L313" s="66" t="s">
        <v>20</v>
      </c>
      <c r="M313" s="43" t="s">
        <v>20</v>
      </c>
    </row>
    <row r="314" spans="1:13" ht="211.5" hidden="1" customHeight="1">
      <c r="A314" s="225"/>
      <c r="B314" s="43">
        <v>17</v>
      </c>
      <c r="C314" s="29" t="s">
        <v>985</v>
      </c>
      <c r="D314" s="43">
        <v>2026</v>
      </c>
      <c r="E314" s="49" t="s">
        <v>953</v>
      </c>
      <c r="F314" s="141">
        <f t="shared" si="55"/>
        <v>1000</v>
      </c>
      <c r="G314" s="13"/>
      <c r="H314" s="142"/>
      <c r="I314" s="32">
        <v>1000</v>
      </c>
      <c r="J314" s="13"/>
      <c r="K314" s="13"/>
      <c r="L314" s="66" t="s">
        <v>20</v>
      </c>
      <c r="M314" s="43" t="s">
        <v>20</v>
      </c>
    </row>
    <row r="315" spans="1:13" ht="266.25" hidden="1" customHeight="1">
      <c r="A315" s="225" t="s">
        <v>954</v>
      </c>
      <c r="B315" s="43">
        <v>18</v>
      </c>
      <c r="C315" s="29" t="s">
        <v>1002</v>
      </c>
      <c r="D315" s="43">
        <v>2026</v>
      </c>
      <c r="E315" s="233" t="s">
        <v>1010</v>
      </c>
      <c r="F315" s="141">
        <f t="shared" si="55"/>
        <v>1000</v>
      </c>
      <c r="G315" s="13"/>
      <c r="H315" s="142"/>
      <c r="I315" s="32">
        <v>1000</v>
      </c>
      <c r="J315" s="13"/>
      <c r="K315" s="13"/>
      <c r="L315" s="230" t="s">
        <v>20</v>
      </c>
      <c r="M315" s="85" t="s">
        <v>20</v>
      </c>
    </row>
    <row r="316" spans="1:13" ht="247.5" hidden="1" customHeight="1">
      <c r="A316" s="11" t="s">
        <v>995</v>
      </c>
      <c r="B316" s="43">
        <v>1</v>
      </c>
      <c r="C316" s="29" t="s">
        <v>996</v>
      </c>
      <c r="D316" s="43">
        <v>2026</v>
      </c>
      <c r="E316" s="49" t="s">
        <v>997</v>
      </c>
      <c r="F316" s="141">
        <f t="shared" si="55"/>
        <v>1500</v>
      </c>
      <c r="G316" s="13"/>
      <c r="H316" s="142"/>
      <c r="I316" s="32">
        <v>1500</v>
      </c>
      <c r="J316" s="13"/>
      <c r="K316" s="13"/>
      <c r="L316" s="139" t="s">
        <v>208</v>
      </c>
      <c r="M316" s="85" t="s">
        <v>142</v>
      </c>
    </row>
    <row r="317" spans="1:13" ht="14.25" hidden="1" customHeight="1">
      <c r="A317" s="3"/>
      <c r="B317" s="3"/>
      <c r="C317" s="14" t="s">
        <v>368</v>
      </c>
      <c r="D317" s="3"/>
      <c r="E317" s="3"/>
      <c r="F317" s="13">
        <f t="shared" si="55"/>
        <v>62905</v>
      </c>
      <c r="G317" s="13">
        <f>SUM(G281:G316)</f>
        <v>0</v>
      </c>
      <c r="H317" s="13">
        <f t="shared" ref="H317:K317" si="56">SUM(H281:H316)</f>
        <v>0</v>
      </c>
      <c r="I317" s="13">
        <f t="shared" si="56"/>
        <v>62905</v>
      </c>
      <c r="J317" s="13">
        <f t="shared" si="56"/>
        <v>0</v>
      </c>
      <c r="K317" s="13">
        <f t="shared" si="56"/>
        <v>0</v>
      </c>
      <c r="L317" s="3"/>
      <c r="M317" s="3"/>
    </row>
    <row r="318" spans="1:13" ht="15" hidden="1" customHeight="1">
      <c r="A318" s="399" t="s">
        <v>823</v>
      </c>
      <c r="B318" s="400"/>
      <c r="C318" s="400"/>
      <c r="D318" s="400"/>
      <c r="E318" s="400"/>
      <c r="F318" s="400"/>
      <c r="G318" s="400"/>
      <c r="H318" s="400"/>
      <c r="I318" s="400"/>
      <c r="J318" s="400"/>
      <c r="K318" s="400"/>
      <c r="L318" s="400"/>
      <c r="M318" s="401"/>
    </row>
    <row r="319" spans="1:13" ht="107.25" hidden="1" customHeight="1">
      <c r="A319" s="394" t="s">
        <v>21</v>
      </c>
      <c r="B319" s="68">
        <v>1</v>
      </c>
      <c r="C319" s="16" t="s">
        <v>33</v>
      </c>
      <c r="D319" s="68">
        <v>2026</v>
      </c>
      <c r="E319" s="35" t="s">
        <v>34</v>
      </c>
      <c r="F319" s="17">
        <f t="shared" ref="F319:F357" si="57">G319+H319+I319+J319+K319</f>
        <v>62543</v>
      </c>
      <c r="G319" s="17">
        <v>62543</v>
      </c>
      <c r="H319" s="17"/>
      <c r="I319" s="17"/>
      <c r="J319" s="17"/>
      <c r="K319" s="17"/>
      <c r="L319" s="35" t="s">
        <v>35</v>
      </c>
      <c r="M319" s="68" t="s">
        <v>846</v>
      </c>
    </row>
    <row r="320" spans="1:13" ht="92.25" hidden="1" customHeight="1">
      <c r="A320" s="405"/>
      <c r="B320" s="68">
        <v>2</v>
      </c>
      <c r="C320" s="148" t="s">
        <v>847</v>
      </c>
      <c r="D320" s="149">
        <v>2026</v>
      </c>
      <c r="E320" s="150" t="s">
        <v>34</v>
      </c>
      <c r="F320" s="151">
        <f t="shared" si="57"/>
        <v>69100.7</v>
      </c>
      <c r="G320" s="151">
        <v>69100.7</v>
      </c>
      <c r="H320" s="151"/>
      <c r="I320" s="152"/>
      <c r="J320" s="152"/>
      <c r="K320" s="152"/>
      <c r="L320" s="150" t="s">
        <v>848</v>
      </c>
      <c r="M320" s="149" t="s">
        <v>849</v>
      </c>
    </row>
    <row r="321" spans="1:13" ht="107.25" hidden="1" customHeight="1">
      <c r="A321" s="405"/>
      <c r="B321" s="149">
        <v>3</v>
      </c>
      <c r="C321" s="11" t="s">
        <v>850</v>
      </c>
      <c r="D321" s="149">
        <v>2026</v>
      </c>
      <c r="E321" s="150" t="s">
        <v>34</v>
      </c>
      <c r="F321" s="151">
        <f t="shared" si="57"/>
        <v>11441</v>
      </c>
      <c r="G321" s="151">
        <v>11441</v>
      </c>
      <c r="H321" s="151"/>
      <c r="I321" s="152"/>
      <c r="J321" s="152"/>
      <c r="K321" s="152"/>
      <c r="L321" s="150" t="s">
        <v>848</v>
      </c>
      <c r="M321" s="149" t="s">
        <v>851</v>
      </c>
    </row>
    <row r="322" spans="1:13" ht="180.75" hidden="1" customHeight="1">
      <c r="A322" s="405"/>
      <c r="B322" s="149">
        <v>4</v>
      </c>
      <c r="C322" s="153" t="s">
        <v>852</v>
      </c>
      <c r="D322" s="149">
        <v>2026</v>
      </c>
      <c r="E322" s="150" t="s">
        <v>34</v>
      </c>
      <c r="F322" s="151">
        <f t="shared" si="57"/>
        <v>2072.6</v>
      </c>
      <c r="G322" s="151">
        <v>2072.6</v>
      </c>
      <c r="H322" s="151"/>
      <c r="I322" s="152"/>
      <c r="J322" s="152"/>
      <c r="K322" s="152"/>
      <c r="L322" s="150" t="s">
        <v>848</v>
      </c>
      <c r="M322" s="149" t="s">
        <v>124</v>
      </c>
    </row>
    <row r="323" spans="1:13" ht="123" hidden="1" customHeight="1">
      <c r="A323" s="405"/>
      <c r="B323" s="149">
        <v>5</v>
      </c>
      <c r="C323" s="154" t="s">
        <v>853</v>
      </c>
      <c r="D323" s="149">
        <v>2026</v>
      </c>
      <c r="E323" s="150" t="s">
        <v>34</v>
      </c>
      <c r="F323" s="151">
        <f t="shared" si="57"/>
        <v>669.6</v>
      </c>
      <c r="G323" s="151">
        <v>669.6</v>
      </c>
      <c r="H323" s="151"/>
      <c r="I323" s="152"/>
      <c r="J323" s="152"/>
      <c r="K323" s="152"/>
      <c r="L323" s="150" t="s">
        <v>854</v>
      </c>
      <c r="M323" s="149" t="s">
        <v>855</v>
      </c>
    </row>
    <row r="324" spans="1:13" ht="101.25" hidden="1" customHeight="1">
      <c r="A324" s="405"/>
      <c r="B324" s="68">
        <v>6</v>
      </c>
      <c r="C324" s="16" t="s">
        <v>36</v>
      </c>
      <c r="D324" s="68">
        <v>2026</v>
      </c>
      <c r="E324" s="35" t="s">
        <v>34</v>
      </c>
      <c r="F324" s="151">
        <f t="shared" si="57"/>
        <v>21420</v>
      </c>
      <c r="G324" s="151">
        <v>21420</v>
      </c>
      <c r="H324" s="151"/>
      <c r="I324" s="152"/>
      <c r="J324" s="152"/>
      <c r="K324" s="152"/>
      <c r="L324" s="150" t="s">
        <v>37</v>
      </c>
      <c r="M324" s="149" t="s">
        <v>856</v>
      </c>
    </row>
    <row r="325" spans="1:13" ht="176.25" hidden="1" customHeight="1">
      <c r="A325" s="405"/>
      <c r="B325" s="68">
        <v>7</v>
      </c>
      <c r="C325" s="16" t="s">
        <v>38</v>
      </c>
      <c r="D325" s="68">
        <v>2026</v>
      </c>
      <c r="E325" s="35" t="s">
        <v>34</v>
      </c>
      <c r="F325" s="17">
        <f t="shared" si="57"/>
        <v>4349.5</v>
      </c>
      <c r="G325" s="151">
        <v>4349.5</v>
      </c>
      <c r="H325" s="151"/>
      <c r="I325" s="152"/>
      <c r="J325" s="152"/>
      <c r="K325" s="152"/>
      <c r="L325" s="150" t="s">
        <v>37</v>
      </c>
      <c r="M325" s="149" t="s">
        <v>857</v>
      </c>
    </row>
    <row r="326" spans="1:13" ht="130.5" hidden="1" customHeight="1">
      <c r="A326" s="405"/>
      <c r="B326" s="68">
        <v>8</v>
      </c>
      <c r="C326" s="16" t="s">
        <v>39</v>
      </c>
      <c r="D326" s="68">
        <v>2026</v>
      </c>
      <c r="E326" s="35" t="s">
        <v>34</v>
      </c>
      <c r="F326" s="17">
        <f t="shared" si="57"/>
        <v>593</v>
      </c>
      <c r="G326" s="151">
        <v>593</v>
      </c>
      <c r="H326" s="151"/>
      <c r="I326" s="152"/>
      <c r="J326" s="152"/>
      <c r="K326" s="152"/>
      <c r="L326" s="150" t="s">
        <v>37</v>
      </c>
      <c r="M326" s="149" t="s">
        <v>858</v>
      </c>
    </row>
    <row r="327" spans="1:13" ht="96.75" hidden="1" customHeight="1">
      <c r="A327" s="405"/>
      <c r="B327" s="68">
        <v>9</v>
      </c>
      <c r="C327" s="16" t="s">
        <v>42</v>
      </c>
      <c r="D327" s="68">
        <v>2026</v>
      </c>
      <c r="E327" s="35" t="s">
        <v>34</v>
      </c>
      <c r="F327" s="17">
        <f t="shared" si="57"/>
        <v>72819.399999999994</v>
      </c>
      <c r="G327" s="151">
        <v>72819.399999999994</v>
      </c>
      <c r="H327" s="151"/>
      <c r="I327" s="152"/>
      <c r="J327" s="152"/>
      <c r="K327" s="152"/>
      <c r="L327" s="150" t="s">
        <v>37</v>
      </c>
      <c r="M327" s="150" t="s">
        <v>46</v>
      </c>
    </row>
    <row r="328" spans="1:13" ht="99.75" hidden="1" customHeight="1">
      <c r="A328" s="405"/>
      <c r="B328" s="68">
        <v>10</v>
      </c>
      <c r="C328" s="155" t="s">
        <v>860</v>
      </c>
      <c r="D328" s="68">
        <v>2026</v>
      </c>
      <c r="E328" s="35" t="s">
        <v>34</v>
      </c>
      <c r="F328" s="17">
        <f t="shared" si="57"/>
        <v>4280.8</v>
      </c>
      <c r="G328" s="151"/>
      <c r="H328" s="151"/>
      <c r="I328" s="152">
        <v>4280.8</v>
      </c>
      <c r="J328" s="152"/>
      <c r="K328" s="152"/>
      <c r="L328" s="150" t="s">
        <v>43</v>
      </c>
      <c r="M328" s="150" t="s">
        <v>859</v>
      </c>
    </row>
    <row r="329" spans="1:13" ht="98.25" hidden="1" customHeight="1">
      <c r="A329" s="405"/>
      <c r="B329" s="68">
        <v>11</v>
      </c>
      <c r="C329" s="16" t="s">
        <v>44</v>
      </c>
      <c r="D329" s="68">
        <v>2026</v>
      </c>
      <c r="E329" s="35" t="s">
        <v>34</v>
      </c>
      <c r="F329" s="17">
        <f t="shared" si="57"/>
        <v>0</v>
      </c>
      <c r="G329" s="147"/>
      <c r="H329" s="147"/>
      <c r="I329" s="17"/>
      <c r="J329" s="17"/>
      <c r="K329" s="17"/>
      <c r="L329" s="35" t="s">
        <v>45</v>
      </c>
      <c r="M329" s="35" t="s">
        <v>681</v>
      </c>
    </row>
    <row r="330" spans="1:13" ht="52.5" hidden="1" customHeight="1">
      <c r="A330" s="405"/>
      <c r="B330" s="68">
        <v>12</v>
      </c>
      <c r="C330" s="16" t="s">
        <v>48</v>
      </c>
      <c r="D330" s="68">
        <v>2026</v>
      </c>
      <c r="E330" s="35" t="s">
        <v>34</v>
      </c>
      <c r="F330" s="17">
        <f t="shared" si="57"/>
        <v>20.803000000000001</v>
      </c>
      <c r="G330" s="147"/>
      <c r="H330" s="147"/>
      <c r="I330" s="152">
        <v>20.803000000000001</v>
      </c>
      <c r="J330" s="152"/>
      <c r="K330" s="152"/>
      <c r="L330" s="150" t="s">
        <v>49</v>
      </c>
      <c r="M330" s="150" t="s">
        <v>19</v>
      </c>
    </row>
    <row r="331" spans="1:13" ht="66" hidden="1" customHeight="1">
      <c r="A331" s="405"/>
      <c r="B331" s="68">
        <v>13</v>
      </c>
      <c r="C331" s="36" t="s">
        <v>50</v>
      </c>
      <c r="D331" s="68">
        <v>2026</v>
      </c>
      <c r="E331" s="35" t="s">
        <v>34</v>
      </c>
      <c r="F331" s="17">
        <f t="shared" si="57"/>
        <v>15</v>
      </c>
      <c r="G331" s="17"/>
      <c r="H331" s="17"/>
      <c r="I331" s="152">
        <v>15</v>
      </c>
      <c r="J331" s="152"/>
      <c r="K331" s="152"/>
      <c r="L331" s="35" t="s">
        <v>51</v>
      </c>
      <c r="M331" s="150" t="s">
        <v>19</v>
      </c>
    </row>
    <row r="332" spans="1:13" ht="116.25" hidden="1" customHeight="1">
      <c r="A332" s="405"/>
      <c r="B332" s="68">
        <v>14</v>
      </c>
      <c r="C332" s="36" t="s">
        <v>52</v>
      </c>
      <c r="D332" s="68">
        <v>2026</v>
      </c>
      <c r="E332" s="35" t="s">
        <v>34</v>
      </c>
      <c r="F332" s="17">
        <f t="shared" si="57"/>
        <v>6</v>
      </c>
      <c r="G332" s="17"/>
      <c r="H332" s="17"/>
      <c r="I332" s="152">
        <v>6</v>
      </c>
      <c r="J332" s="152"/>
      <c r="K332" s="152"/>
      <c r="L332" s="43" t="s">
        <v>37</v>
      </c>
      <c r="M332" s="150" t="s">
        <v>53</v>
      </c>
    </row>
    <row r="333" spans="1:13" ht="51.75" hidden="1" customHeight="1">
      <c r="A333" s="405"/>
      <c r="B333" s="68">
        <v>15</v>
      </c>
      <c r="C333" s="36" t="s">
        <v>54</v>
      </c>
      <c r="D333" s="68">
        <v>2026</v>
      </c>
      <c r="E333" s="35" t="s">
        <v>34</v>
      </c>
      <c r="F333" s="17">
        <f t="shared" si="57"/>
        <v>158.32900000000001</v>
      </c>
      <c r="G333" s="17"/>
      <c r="H333" s="17"/>
      <c r="I333" s="152">
        <v>158.32900000000001</v>
      </c>
      <c r="J333" s="152"/>
      <c r="K333" s="152"/>
      <c r="L333" s="35" t="s">
        <v>55</v>
      </c>
      <c r="M333" s="150" t="s">
        <v>71</v>
      </c>
    </row>
    <row r="334" spans="1:13" ht="87.75" hidden="1" customHeight="1">
      <c r="A334" s="405"/>
      <c r="B334" s="68">
        <v>16</v>
      </c>
      <c r="C334" s="36" t="s">
        <v>56</v>
      </c>
      <c r="D334" s="68">
        <v>2026</v>
      </c>
      <c r="E334" s="35" t="s">
        <v>34</v>
      </c>
      <c r="F334" s="17">
        <f t="shared" si="57"/>
        <v>6.1920000000000002</v>
      </c>
      <c r="G334" s="17"/>
      <c r="H334" s="17"/>
      <c r="I334" s="152">
        <v>6.1920000000000002</v>
      </c>
      <c r="J334" s="152"/>
      <c r="K334" s="152"/>
      <c r="L334" s="35" t="s">
        <v>55</v>
      </c>
      <c r="M334" s="150" t="s">
        <v>63</v>
      </c>
    </row>
    <row r="335" spans="1:13" ht="55.5" hidden="1" customHeight="1">
      <c r="A335" s="405"/>
      <c r="B335" s="68">
        <v>17</v>
      </c>
      <c r="C335" s="36" t="s">
        <v>58</v>
      </c>
      <c r="D335" s="68">
        <v>2026</v>
      </c>
      <c r="E335" s="35" t="s">
        <v>34</v>
      </c>
      <c r="F335" s="17">
        <f t="shared" si="57"/>
        <v>15.292999999999999</v>
      </c>
      <c r="G335" s="17"/>
      <c r="H335" s="17"/>
      <c r="I335" s="152">
        <v>15.292999999999999</v>
      </c>
      <c r="J335" s="152"/>
      <c r="K335" s="152"/>
      <c r="L335" s="35" t="s">
        <v>59</v>
      </c>
      <c r="M335" s="150" t="s">
        <v>60</v>
      </c>
    </row>
    <row r="336" spans="1:13" ht="85.5" hidden="1" customHeight="1">
      <c r="A336" s="405"/>
      <c r="B336" s="68">
        <v>18</v>
      </c>
      <c r="C336" s="70" t="s">
        <v>61</v>
      </c>
      <c r="D336" s="68">
        <v>2026</v>
      </c>
      <c r="E336" s="35" t="s">
        <v>34</v>
      </c>
      <c r="F336" s="17">
        <f t="shared" si="57"/>
        <v>14.8</v>
      </c>
      <c r="G336" s="17"/>
      <c r="H336" s="17"/>
      <c r="I336" s="152">
        <v>14.8</v>
      </c>
      <c r="J336" s="152"/>
      <c r="K336" s="152"/>
      <c r="L336" s="37" t="s">
        <v>62</v>
      </c>
      <c r="M336" s="150" t="s">
        <v>63</v>
      </c>
    </row>
    <row r="337" spans="1:13" ht="82.5" hidden="1" customHeight="1">
      <c r="A337" s="405"/>
      <c r="B337" s="68">
        <v>19</v>
      </c>
      <c r="C337" s="36" t="s">
        <v>64</v>
      </c>
      <c r="D337" s="68">
        <v>2026</v>
      </c>
      <c r="E337" s="35" t="s">
        <v>34</v>
      </c>
      <c r="F337" s="17">
        <f t="shared" si="57"/>
        <v>101</v>
      </c>
      <c r="G337" s="17"/>
      <c r="H337" s="17"/>
      <c r="I337" s="152">
        <v>101</v>
      </c>
      <c r="J337" s="152"/>
      <c r="K337" s="152"/>
      <c r="L337" s="156" t="s">
        <v>65</v>
      </c>
      <c r="M337" s="150" t="s">
        <v>66</v>
      </c>
    </row>
    <row r="338" spans="1:13" ht="63" hidden="1" customHeight="1">
      <c r="A338" s="405"/>
      <c r="B338" s="68">
        <v>20</v>
      </c>
      <c r="C338" s="36" t="s">
        <v>67</v>
      </c>
      <c r="D338" s="68">
        <v>2026</v>
      </c>
      <c r="E338" s="35" t="s">
        <v>34</v>
      </c>
      <c r="F338" s="17">
        <f t="shared" si="57"/>
        <v>25.9</v>
      </c>
      <c r="G338" s="17"/>
      <c r="H338" s="17"/>
      <c r="I338" s="152">
        <v>25.9</v>
      </c>
      <c r="J338" s="152"/>
      <c r="K338" s="152"/>
      <c r="L338" s="156" t="s">
        <v>65</v>
      </c>
      <c r="M338" s="150" t="s">
        <v>861</v>
      </c>
    </row>
    <row r="339" spans="1:13" ht="66.75" hidden="1" customHeight="1">
      <c r="A339" s="405"/>
      <c r="B339" s="68">
        <v>21</v>
      </c>
      <c r="C339" s="36" t="s">
        <v>69</v>
      </c>
      <c r="D339" s="68">
        <v>2026</v>
      </c>
      <c r="E339" s="35" t="s">
        <v>34</v>
      </c>
      <c r="F339" s="17">
        <f t="shared" si="57"/>
        <v>27.8</v>
      </c>
      <c r="G339" s="17"/>
      <c r="H339" s="17"/>
      <c r="I339" s="152">
        <v>27.8</v>
      </c>
      <c r="J339" s="152"/>
      <c r="K339" s="152"/>
      <c r="L339" s="150" t="s">
        <v>70</v>
      </c>
      <c r="M339" s="150" t="s">
        <v>53</v>
      </c>
    </row>
    <row r="340" spans="1:13" ht="66" hidden="1" customHeight="1">
      <c r="A340" s="405"/>
      <c r="B340" s="68">
        <v>22</v>
      </c>
      <c r="C340" s="36" t="s">
        <v>72</v>
      </c>
      <c r="D340" s="68">
        <v>2026</v>
      </c>
      <c r="E340" s="35" t="s">
        <v>34</v>
      </c>
      <c r="F340" s="17">
        <f t="shared" si="57"/>
        <v>74.375</v>
      </c>
      <c r="G340" s="17"/>
      <c r="H340" s="17"/>
      <c r="I340" s="152">
        <v>74.375</v>
      </c>
      <c r="J340" s="152"/>
      <c r="K340" s="152"/>
      <c r="L340" s="35" t="s">
        <v>47</v>
      </c>
      <c r="M340" s="150" t="s">
        <v>862</v>
      </c>
    </row>
    <row r="341" spans="1:13" ht="93.75" hidden="1" customHeight="1">
      <c r="A341" s="405"/>
      <c r="B341" s="68">
        <v>23</v>
      </c>
      <c r="C341" s="36" t="s">
        <v>73</v>
      </c>
      <c r="D341" s="68">
        <v>2026</v>
      </c>
      <c r="E341" s="35" t="s">
        <v>34</v>
      </c>
      <c r="F341" s="17">
        <f t="shared" si="57"/>
        <v>1677.51</v>
      </c>
      <c r="G341" s="151">
        <v>1677.51</v>
      </c>
      <c r="H341" s="151"/>
      <c r="I341" s="152"/>
      <c r="J341" s="152"/>
      <c r="K341" s="152"/>
      <c r="L341" s="35" t="s">
        <v>74</v>
      </c>
      <c r="M341" s="150" t="s">
        <v>863</v>
      </c>
    </row>
    <row r="342" spans="1:13" ht="82.5" hidden="1" customHeight="1">
      <c r="A342" s="405"/>
      <c r="B342" s="68">
        <v>24</v>
      </c>
      <c r="C342" s="36" t="s">
        <v>75</v>
      </c>
      <c r="D342" s="68">
        <v>2026</v>
      </c>
      <c r="E342" s="35" t="s">
        <v>34</v>
      </c>
      <c r="F342" s="17">
        <f t="shared" si="57"/>
        <v>180</v>
      </c>
      <c r="G342" s="151"/>
      <c r="H342" s="151"/>
      <c r="I342" s="152">
        <v>180</v>
      </c>
      <c r="J342" s="152"/>
      <c r="K342" s="152"/>
      <c r="L342" s="35" t="s">
        <v>76</v>
      </c>
      <c r="M342" s="150" t="s">
        <v>77</v>
      </c>
    </row>
    <row r="343" spans="1:13" ht="112.5" hidden="1" customHeight="1">
      <c r="A343" s="405"/>
      <c r="B343" s="68">
        <v>25</v>
      </c>
      <c r="C343" s="36" t="s">
        <v>78</v>
      </c>
      <c r="D343" s="68">
        <v>2026</v>
      </c>
      <c r="E343" s="35" t="s">
        <v>34</v>
      </c>
      <c r="F343" s="17">
        <f t="shared" si="57"/>
        <v>138.6</v>
      </c>
      <c r="G343" s="151">
        <v>138.6</v>
      </c>
      <c r="H343" s="151"/>
      <c r="I343" s="152"/>
      <c r="J343" s="152"/>
      <c r="K343" s="152"/>
      <c r="L343" s="35" t="s">
        <v>79</v>
      </c>
      <c r="M343" s="150" t="s">
        <v>98</v>
      </c>
    </row>
    <row r="344" spans="1:13" ht="96.75" hidden="1" customHeight="1">
      <c r="A344" s="405"/>
      <c r="B344" s="68">
        <v>26</v>
      </c>
      <c r="C344" s="36" t="s">
        <v>80</v>
      </c>
      <c r="D344" s="68">
        <v>2026</v>
      </c>
      <c r="E344" s="35" t="s">
        <v>34</v>
      </c>
      <c r="F344" s="17">
        <f t="shared" si="57"/>
        <v>3.6549999999999998</v>
      </c>
      <c r="G344" s="151">
        <v>3.6549999999999998</v>
      </c>
      <c r="H344" s="151"/>
      <c r="I344" s="152"/>
      <c r="J344" s="152"/>
      <c r="K344" s="152"/>
      <c r="L344" s="35" t="s">
        <v>81</v>
      </c>
      <c r="M344" s="150" t="s">
        <v>82</v>
      </c>
    </row>
    <row r="345" spans="1:13" ht="65.25" hidden="1" customHeight="1">
      <c r="A345" s="405"/>
      <c r="B345" s="68">
        <v>27</v>
      </c>
      <c r="C345" s="36" t="s">
        <v>83</v>
      </c>
      <c r="D345" s="68">
        <v>2026</v>
      </c>
      <c r="E345" s="35" t="s">
        <v>34</v>
      </c>
      <c r="F345" s="17">
        <f t="shared" si="57"/>
        <v>98</v>
      </c>
      <c r="G345" s="151"/>
      <c r="H345" s="151"/>
      <c r="I345" s="152">
        <v>98</v>
      </c>
      <c r="J345" s="152"/>
      <c r="K345" s="152"/>
      <c r="L345" s="35" t="s">
        <v>84</v>
      </c>
      <c r="M345" s="150" t="s">
        <v>85</v>
      </c>
    </row>
    <row r="346" spans="1:13" ht="52.5" hidden="1" customHeight="1">
      <c r="A346" s="405"/>
      <c r="B346" s="68">
        <v>28</v>
      </c>
      <c r="C346" s="70" t="s">
        <v>86</v>
      </c>
      <c r="D346" s="68">
        <v>2026</v>
      </c>
      <c r="E346" s="35" t="s">
        <v>34</v>
      </c>
      <c r="F346" s="17">
        <f t="shared" si="57"/>
        <v>99.9</v>
      </c>
      <c r="G346" s="151"/>
      <c r="H346" s="151"/>
      <c r="I346" s="152">
        <v>99.9</v>
      </c>
      <c r="J346" s="152"/>
      <c r="K346" s="152"/>
      <c r="L346" s="35" t="s">
        <v>84</v>
      </c>
      <c r="M346" s="150" t="s">
        <v>87</v>
      </c>
    </row>
    <row r="347" spans="1:13" ht="87" hidden="1" customHeight="1">
      <c r="A347" s="405"/>
      <c r="B347" s="68">
        <v>29</v>
      </c>
      <c r="C347" s="36" t="s">
        <v>88</v>
      </c>
      <c r="D347" s="68">
        <v>2026</v>
      </c>
      <c r="E347" s="35" t="s">
        <v>34</v>
      </c>
      <c r="F347" s="17">
        <f t="shared" si="57"/>
        <v>300</v>
      </c>
      <c r="G347" s="17"/>
      <c r="H347" s="17"/>
      <c r="I347" s="152">
        <v>300</v>
      </c>
      <c r="J347" s="152"/>
      <c r="K347" s="152"/>
      <c r="L347" s="35" t="s">
        <v>89</v>
      </c>
      <c r="M347" s="150" t="s">
        <v>77</v>
      </c>
    </row>
    <row r="348" spans="1:13" ht="77.25" hidden="1" customHeight="1">
      <c r="A348" s="405"/>
      <c r="B348" s="68">
        <v>30</v>
      </c>
      <c r="C348" s="36" t="s">
        <v>90</v>
      </c>
      <c r="D348" s="68">
        <v>2026</v>
      </c>
      <c r="E348" s="35" t="s">
        <v>34</v>
      </c>
      <c r="F348" s="17">
        <f t="shared" si="57"/>
        <v>4000</v>
      </c>
      <c r="G348" s="17"/>
      <c r="H348" s="17"/>
      <c r="I348" s="152">
        <v>4000</v>
      </c>
      <c r="J348" s="152"/>
      <c r="K348" s="152"/>
      <c r="L348" s="37" t="s">
        <v>91</v>
      </c>
      <c r="M348" s="150" t="s">
        <v>864</v>
      </c>
    </row>
    <row r="349" spans="1:13" ht="73.5" hidden="1" customHeight="1">
      <c r="A349" s="405"/>
      <c r="B349" s="68">
        <v>31</v>
      </c>
      <c r="C349" s="36" t="s">
        <v>92</v>
      </c>
      <c r="D349" s="68">
        <v>2026</v>
      </c>
      <c r="E349" s="35" t="s">
        <v>34</v>
      </c>
      <c r="F349" s="17">
        <f t="shared" si="57"/>
        <v>15000</v>
      </c>
      <c r="G349" s="17"/>
      <c r="H349" s="17"/>
      <c r="I349" s="152">
        <v>15000</v>
      </c>
      <c r="J349" s="152"/>
      <c r="K349" s="152"/>
      <c r="L349" s="37" t="s">
        <v>91</v>
      </c>
      <c r="M349" s="150" t="s">
        <v>864</v>
      </c>
    </row>
    <row r="350" spans="1:13" ht="75.75" hidden="1" customHeight="1">
      <c r="A350" s="405"/>
      <c r="B350" s="68">
        <v>32</v>
      </c>
      <c r="C350" s="36" t="s">
        <v>93</v>
      </c>
      <c r="D350" s="68">
        <v>2026</v>
      </c>
      <c r="E350" s="35" t="s">
        <v>34</v>
      </c>
      <c r="F350" s="17">
        <f t="shared" si="57"/>
        <v>1500</v>
      </c>
      <c r="G350" s="17"/>
      <c r="H350" s="17"/>
      <c r="I350" s="152">
        <v>1500</v>
      </c>
      <c r="J350" s="152"/>
      <c r="K350" s="152"/>
      <c r="L350" s="37" t="s">
        <v>91</v>
      </c>
      <c r="M350" s="150" t="s">
        <v>865</v>
      </c>
    </row>
    <row r="351" spans="1:13" ht="117.75" hidden="1" customHeight="1">
      <c r="A351" s="405"/>
      <c r="B351" s="68">
        <v>33</v>
      </c>
      <c r="C351" s="36" t="s">
        <v>797</v>
      </c>
      <c r="D351" s="68">
        <v>2026</v>
      </c>
      <c r="E351" s="35" t="s">
        <v>34</v>
      </c>
      <c r="F351" s="17">
        <f t="shared" si="57"/>
        <v>20</v>
      </c>
      <c r="G351" s="17"/>
      <c r="H351" s="17"/>
      <c r="I351" s="152">
        <v>20</v>
      </c>
      <c r="J351" s="152"/>
      <c r="K351" s="152"/>
      <c r="L351" s="35" t="s">
        <v>94</v>
      </c>
      <c r="M351" s="150" t="s">
        <v>142</v>
      </c>
    </row>
    <row r="352" spans="1:13" ht="69.75" hidden="1" customHeight="1">
      <c r="A352" s="405"/>
      <c r="B352" s="68">
        <v>34</v>
      </c>
      <c r="C352" s="36" t="s">
        <v>95</v>
      </c>
      <c r="D352" s="68">
        <v>2026</v>
      </c>
      <c r="E352" s="35" t="s">
        <v>34</v>
      </c>
      <c r="F352" s="17">
        <f t="shared" si="57"/>
        <v>150</v>
      </c>
      <c r="G352" s="151">
        <v>150</v>
      </c>
      <c r="H352" s="151"/>
      <c r="I352" s="152"/>
      <c r="J352" s="152"/>
      <c r="K352" s="152"/>
      <c r="L352" s="35" t="s">
        <v>65</v>
      </c>
      <c r="M352" s="150" t="s">
        <v>107</v>
      </c>
    </row>
    <row r="353" spans="1:13" ht="82.5" hidden="1" customHeight="1">
      <c r="A353" s="405"/>
      <c r="B353" s="68">
        <v>35</v>
      </c>
      <c r="C353" s="36" t="s">
        <v>96</v>
      </c>
      <c r="D353" s="68">
        <v>2026</v>
      </c>
      <c r="E353" s="35" t="s">
        <v>34</v>
      </c>
      <c r="F353" s="17">
        <f t="shared" si="57"/>
        <v>170</v>
      </c>
      <c r="G353" s="17"/>
      <c r="H353" s="17"/>
      <c r="I353" s="17">
        <v>170</v>
      </c>
      <c r="J353" s="17"/>
      <c r="K353" s="17"/>
      <c r="L353" s="35" t="s">
        <v>97</v>
      </c>
      <c r="M353" s="35" t="s">
        <v>98</v>
      </c>
    </row>
    <row r="354" spans="1:13" ht="82.5" hidden="1" customHeight="1">
      <c r="A354" s="405"/>
      <c r="B354" s="68">
        <v>36</v>
      </c>
      <c r="C354" s="36" t="s">
        <v>99</v>
      </c>
      <c r="D354" s="68">
        <v>2026</v>
      </c>
      <c r="E354" s="35" t="s">
        <v>34</v>
      </c>
      <c r="F354" s="17">
        <f t="shared" si="57"/>
        <v>437.61900000000003</v>
      </c>
      <c r="G354" s="157">
        <v>437.61900000000003</v>
      </c>
      <c r="H354" s="17"/>
      <c r="I354" s="17"/>
      <c r="J354" s="17"/>
      <c r="K354" s="17"/>
      <c r="L354" s="35" t="s">
        <v>79</v>
      </c>
      <c r="M354" s="35" t="s">
        <v>136</v>
      </c>
    </row>
    <row r="355" spans="1:13" ht="99.75" hidden="1" customHeight="1">
      <c r="A355" s="405"/>
      <c r="B355" s="68">
        <v>37</v>
      </c>
      <c r="C355" s="36" t="s">
        <v>100</v>
      </c>
      <c r="D355" s="68">
        <v>2026</v>
      </c>
      <c r="E355" s="35" t="s">
        <v>34</v>
      </c>
      <c r="F355" s="17">
        <f t="shared" si="57"/>
        <v>6.42</v>
      </c>
      <c r="G355" s="157">
        <v>6.42</v>
      </c>
      <c r="H355" s="17"/>
      <c r="I355" s="17"/>
      <c r="J355" s="17"/>
      <c r="K355" s="17"/>
      <c r="L355" s="35" t="s">
        <v>101</v>
      </c>
      <c r="M355" s="35" t="s">
        <v>57</v>
      </c>
    </row>
    <row r="356" spans="1:13" ht="99" hidden="1" customHeight="1">
      <c r="A356" s="405"/>
      <c r="B356" s="68">
        <v>38</v>
      </c>
      <c r="C356" s="36" t="s">
        <v>102</v>
      </c>
      <c r="D356" s="68">
        <v>2026</v>
      </c>
      <c r="E356" s="35" t="s">
        <v>34</v>
      </c>
      <c r="F356" s="17">
        <f t="shared" si="57"/>
        <v>4.99</v>
      </c>
      <c r="G356" s="157">
        <v>4.99</v>
      </c>
      <c r="H356" s="17"/>
      <c r="I356" s="17"/>
      <c r="J356" s="17"/>
      <c r="K356" s="17"/>
      <c r="L356" s="35" t="s">
        <v>103</v>
      </c>
      <c r="M356" s="35" t="s">
        <v>108</v>
      </c>
    </row>
    <row r="357" spans="1:13" ht="84.75" hidden="1" customHeight="1">
      <c r="A357" s="405"/>
      <c r="B357" s="68">
        <v>39</v>
      </c>
      <c r="C357" s="36" t="s">
        <v>109</v>
      </c>
      <c r="D357" s="68">
        <v>2026</v>
      </c>
      <c r="E357" s="35" t="s">
        <v>34</v>
      </c>
      <c r="F357" s="17">
        <f t="shared" si="57"/>
        <v>640.5</v>
      </c>
      <c r="G357" s="158">
        <v>640.5</v>
      </c>
      <c r="H357" s="151"/>
      <c r="I357" s="152"/>
      <c r="J357" s="152"/>
      <c r="K357" s="152"/>
      <c r="L357" s="35" t="s">
        <v>79</v>
      </c>
      <c r="M357" s="150" t="s">
        <v>273</v>
      </c>
    </row>
    <row r="358" spans="1:13" ht="82.5" hidden="1" customHeight="1">
      <c r="A358" s="405"/>
      <c r="B358" s="68">
        <v>40</v>
      </c>
      <c r="C358" s="36" t="s">
        <v>111</v>
      </c>
      <c r="D358" s="68">
        <v>2026</v>
      </c>
      <c r="E358" s="35" t="s">
        <v>34</v>
      </c>
      <c r="F358" s="17">
        <f>I358</f>
        <v>30</v>
      </c>
      <c r="G358" s="151" t="s">
        <v>185</v>
      </c>
      <c r="H358" s="151"/>
      <c r="I358" s="152">
        <v>30</v>
      </c>
      <c r="J358" s="152"/>
      <c r="K358" s="152"/>
      <c r="L358" s="35" t="s">
        <v>898</v>
      </c>
      <c r="M358" s="150" t="s">
        <v>57</v>
      </c>
    </row>
    <row r="359" spans="1:13" ht="68.25" hidden="1" customHeight="1">
      <c r="A359" s="405"/>
      <c r="B359" s="68">
        <v>41</v>
      </c>
      <c r="C359" s="36" t="s">
        <v>104</v>
      </c>
      <c r="D359" s="68">
        <v>2026</v>
      </c>
      <c r="E359" s="35" t="s">
        <v>34</v>
      </c>
      <c r="F359" s="17">
        <f t="shared" ref="F359:F374" si="58">G359+H359+I359+J359+K359</f>
        <v>115</v>
      </c>
      <c r="G359" s="151"/>
      <c r="H359" s="151"/>
      <c r="I359" s="152">
        <v>115</v>
      </c>
      <c r="J359" s="152"/>
      <c r="K359" s="152"/>
      <c r="L359" s="35" t="s">
        <v>105</v>
      </c>
      <c r="M359" s="150" t="s">
        <v>106</v>
      </c>
    </row>
    <row r="360" spans="1:13" ht="85.5" hidden="1" customHeight="1">
      <c r="A360" s="405"/>
      <c r="B360" s="68">
        <v>42</v>
      </c>
      <c r="C360" s="36" t="s">
        <v>112</v>
      </c>
      <c r="D360" s="68">
        <v>2026</v>
      </c>
      <c r="E360" s="35" t="s">
        <v>34</v>
      </c>
      <c r="F360" s="17">
        <f t="shared" si="58"/>
        <v>402.6</v>
      </c>
      <c r="G360" s="17"/>
      <c r="H360" s="17"/>
      <c r="I360" s="152">
        <v>402.6</v>
      </c>
      <c r="J360" s="152"/>
      <c r="K360" s="152"/>
      <c r="L360" s="35" t="s">
        <v>37</v>
      </c>
      <c r="M360" s="150" t="s">
        <v>113</v>
      </c>
    </row>
    <row r="361" spans="1:13" ht="198.75" hidden="1" customHeight="1">
      <c r="A361" s="405"/>
      <c r="B361" s="68">
        <v>43</v>
      </c>
      <c r="C361" s="36" t="s">
        <v>114</v>
      </c>
      <c r="D361" s="68">
        <v>2026</v>
      </c>
      <c r="E361" s="35" t="s">
        <v>34</v>
      </c>
      <c r="F361" s="17">
        <f t="shared" si="58"/>
        <v>24</v>
      </c>
      <c r="G361" s="17"/>
      <c r="H361" s="17"/>
      <c r="I361" s="152">
        <v>24</v>
      </c>
      <c r="J361" s="152"/>
      <c r="K361" s="152"/>
      <c r="L361" s="37" t="s">
        <v>115</v>
      </c>
      <c r="M361" s="150" t="s">
        <v>68</v>
      </c>
    </row>
    <row r="362" spans="1:13" ht="114" hidden="1" customHeight="1">
      <c r="A362" s="405"/>
      <c r="B362" s="68">
        <v>44</v>
      </c>
      <c r="C362" s="36" t="s">
        <v>116</v>
      </c>
      <c r="D362" s="68">
        <v>2026</v>
      </c>
      <c r="E362" s="35" t="s">
        <v>34</v>
      </c>
      <c r="F362" s="17">
        <f t="shared" si="58"/>
        <v>22.366</v>
      </c>
      <c r="G362" s="17"/>
      <c r="H362" s="17"/>
      <c r="I362" s="152">
        <v>22.366</v>
      </c>
      <c r="J362" s="152"/>
      <c r="K362" s="152"/>
      <c r="L362" s="37" t="s">
        <v>117</v>
      </c>
      <c r="M362" s="150" t="s">
        <v>41</v>
      </c>
    </row>
    <row r="363" spans="1:13" ht="149.25" hidden="1" customHeight="1">
      <c r="A363" s="405"/>
      <c r="B363" s="68">
        <v>45</v>
      </c>
      <c r="C363" s="36" t="s">
        <v>118</v>
      </c>
      <c r="D363" s="68">
        <v>2026</v>
      </c>
      <c r="E363" s="35" t="s">
        <v>34</v>
      </c>
      <c r="F363" s="17">
        <f t="shared" si="58"/>
        <v>50</v>
      </c>
      <c r="G363" s="17"/>
      <c r="H363" s="17"/>
      <c r="I363" s="152">
        <v>50</v>
      </c>
      <c r="J363" s="152"/>
      <c r="K363" s="152"/>
      <c r="L363" s="37" t="s">
        <v>65</v>
      </c>
      <c r="M363" s="150" t="s">
        <v>82</v>
      </c>
    </row>
    <row r="364" spans="1:13" ht="66.75" hidden="1" customHeight="1">
      <c r="A364" s="405"/>
      <c r="B364" s="68">
        <v>46</v>
      </c>
      <c r="C364" s="36" t="s">
        <v>119</v>
      </c>
      <c r="D364" s="68">
        <v>2026</v>
      </c>
      <c r="E364" s="35" t="s">
        <v>34</v>
      </c>
      <c r="F364" s="17">
        <f t="shared" si="58"/>
        <v>443</v>
      </c>
      <c r="G364" s="17"/>
      <c r="H364" s="214">
        <v>243</v>
      </c>
      <c r="I364" s="17">
        <v>200</v>
      </c>
      <c r="J364" s="17"/>
      <c r="K364" s="17"/>
      <c r="L364" s="35" t="s">
        <v>70</v>
      </c>
      <c r="M364" s="35" t="s">
        <v>915</v>
      </c>
    </row>
    <row r="365" spans="1:13" ht="99.75" hidden="1" customHeight="1">
      <c r="A365" s="405"/>
      <c r="B365" s="68">
        <v>47</v>
      </c>
      <c r="C365" s="36" t="s">
        <v>120</v>
      </c>
      <c r="D365" s="68">
        <v>2026</v>
      </c>
      <c r="E365" s="35" t="s">
        <v>34</v>
      </c>
      <c r="F365" s="17">
        <f t="shared" si="58"/>
        <v>13.5</v>
      </c>
      <c r="G365" s="17"/>
      <c r="H365" s="17"/>
      <c r="I365" s="152">
        <v>13.5</v>
      </c>
      <c r="J365" s="152"/>
      <c r="K365" s="152"/>
      <c r="L365" s="37" t="s">
        <v>65</v>
      </c>
      <c r="M365" s="150" t="s">
        <v>98</v>
      </c>
    </row>
    <row r="366" spans="1:13" ht="68.25" hidden="1" customHeight="1">
      <c r="A366" s="405"/>
      <c r="B366" s="68">
        <v>48</v>
      </c>
      <c r="C366" s="36" t="s">
        <v>121</v>
      </c>
      <c r="D366" s="68">
        <v>2026</v>
      </c>
      <c r="E366" s="35" t="s">
        <v>34</v>
      </c>
      <c r="F366" s="17">
        <f t="shared" si="58"/>
        <v>6.1920000000000002</v>
      </c>
      <c r="G366" s="17"/>
      <c r="H366" s="17"/>
      <c r="I366" s="152">
        <v>6.1920000000000002</v>
      </c>
      <c r="J366" s="152"/>
      <c r="K366" s="152"/>
      <c r="L366" s="37" t="s">
        <v>122</v>
      </c>
      <c r="M366" s="150" t="s">
        <v>57</v>
      </c>
    </row>
    <row r="367" spans="1:13" ht="81.75" hidden="1" customHeight="1">
      <c r="A367" s="405"/>
      <c r="B367" s="68">
        <v>49</v>
      </c>
      <c r="C367" s="36" t="s">
        <v>123</v>
      </c>
      <c r="D367" s="68">
        <v>2026</v>
      </c>
      <c r="E367" s="35" t="s">
        <v>34</v>
      </c>
      <c r="F367" s="17">
        <f t="shared" si="58"/>
        <v>268.39999999999998</v>
      </c>
      <c r="G367" s="17"/>
      <c r="H367" s="17"/>
      <c r="I367" s="17">
        <v>268.39999999999998</v>
      </c>
      <c r="J367" s="17"/>
      <c r="K367" s="17"/>
      <c r="L367" s="37" t="s">
        <v>70</v>
      </c>
      <c r="M367" s="35" t="s">
        <v>124</v>
      </c>
    </row>
    <row r="368" spans="1:13" ht="288.75" hidden="1" customHeight="1">
      <c r="A368" s="405"/>
      <c r="B368" s="68">
        <v>50</v>
      </c>
      <c r="C368" s="70" t="s">
        <v>125</v>
      </c>
      <c r="D368" s="68">
        <v>2026</v>
      </c>
      <c r="E368" s="35" t="s">
        <v>34</v>
      </c>
      <c r="F368" s="17">
        <f t="shared" si="58"/>
        <v>14519.2</v>
      </c>
      <c r="G368" s="151">
        <v>14519.2</v>
      </c>
      <c r="H368" s="17"/>
      <c r="I368" s="17"/>
      <c r="J368" s="17"/>
      <c r="K368" s="17"/>
      <c r="L368" s="35" t="s">
        <v>126</v>
      </c>
      <c r="M368" s="150" t="s">
        <v>866</v>
      </c>
    </row>
    <row r="369" spans="1:13" ht="147.75" hidden="1" customHeight="1">
      <c r="A369" s="405"/>
      <c r="B369" s="68">
        <v>51</v>
      </c>
      <c r="C369" s="36" t="s">
        <v>127</v>
      </c>
      <c r="D369" s="68">
        <v>2026</v>
      </c>
      <c r="E369" s="35" t="s">
        <v>34</v>
      </c>
      <c r="F369" s="17">
        <f t="shared" si="58"/>
        <v>0</v>
      </c>
      <c r="G369" s="18">
        <v>0</v>
      </c>
      <c r="H369" s="18">
        <v>0</v>
      </c>
      <c r="I369" s="19"/>
      <c r="J369" s="19"/>
      <c r="K369" s="19"/>
      <c r="L369" s="37" t="s">
        <v>128</v>
      </c>
      <c r="M369" s="37" t="s">
        <v>129</v>
      </c>
    </row>
    <row r="370" spans="1:13" ht="164.25" hidden="1" customHeight="1">
      <c r="A370" s="405"/>
      <c r="B370" s="68">
        <v>52</v>
      </c>
      <c r="C370" s="36" t="s">
        <v>130</v>
      </c>
      <c r="D370" s="68">
        <v>2026</v>
      </c>
      <c r="E370" s="35" t="s">
        <v>34</v>
      </c>
      <c r="F370" s="17">
        <f t="shared" si="58"/>
        <v>850</v>
      </c>
      <c r="G370" s="18"/>
      <c r="H370" s="18">
        <v>0</v>
      </c>
      <c r="I370" s="18">
        <v>850</v>
      </c>
      <c r="J370" s="19"/>
      <c r="K370" s="19"/>
      <c r="L370" s="37" t="s">
        <v>128</v>
      </c>
      <c r="M370" s="37" t="s">
        <v>867</v>
      </c>
    </row>
    <row r="371" spans="1:13" ht="164.25" hidden="1" customHeight="1">
      <c r="A371" s="405"/>
      <c r="B371" s="68">
        <v>53</v>
      </c>
      <c r="C371" s="36" t="s">
        <v>131</v>
      </c>
      <c r="D371" s="68">
        <v>2026</v>
      </c>
      <c r="E371" s="35" t="s">
        <v>34</v>
      </c>
      <c r="F371" s="17">
        <f t="shared" si="58"/>
        <v>50</v>
      </c>
      <c r="G371" s="18"/>
      <c r="H371" s="18"/>
      <c r="I371" s="18">
        <v>50</v>
      </c>
      <c r="J371" s="19"/>
      <c r="K371" s="19"/>
      <c r="L371" s="37" t="s">
        <v>132</v>
      </c>
      <c r="M371" s="37" t="s">
        <v>133</v>
      </c>
    </row>
    <row r="372" spans="1:13" ht="120" hidden="1" customHeight="1">
      <c r="A372" s="405"/>
      <c r="B372" s="68">
        <v>54</v>
      </c>
      <c r="C372" s="36" t="s">
        <v>871</v>
      </c>
      <c r="D372" s="33">
        <v>2026</v>
      </c>
      <c r="E372" s="35" t="s">
        <v>134</v>
      </c>
      <c r="F372" s="151">
        <f t="shared" si="58"/>
        <v>414.3</v>
      </c>
      <c r="G372" s="19"/>
      <c r="H372" s="19"/>
      <c r="I372" s="18">
        <v>414.3</v>
      </c>
      <c r="J372" s="19"/>
      <c r="K372" s="19"/>
      <c r="L372" s="37" t="s">
        <v>135</v>
      </c>
      <c r="M372" s="37" t="s">
        <v>136</v>
      </c>
    </row>
    <row r="373" spans="1:13" ht="98.25" hidden="1" customHeight="1">
      <c r="A373" s="405"/>
      <c r="B373" s="68">
        <v>55</v>
      </c>
      <c r="C373" s="36" t="s">
        <v>137</v>
      </c>
      <c r="D373" s="68">
        <v>2026</v>
      </c>
      <c r="E373" s="35" t="s">
        <v>138</v>
      </c>
      <c r="F373" s="17">
        <f t="shared" si="58"/>
        <v>44.8</v>
      </c>
      <c r="G373" s="19"/>
      <c r="H373" s="19"/>
      <c r="I373" s="18">
        <v>44.8</v>
      </c>
      <c r="J373" s="19"/>
      <c r="K373" s="19"/>
      <c r="L373" s="37" t="s">
        <v>868</v>
      </c>
      <c r="M373" s="37" t="s">
        <v>139</v>
      </c>
    </row>
    <row r="374" spans="1:13" ht="107.25" hidden="1" customHeight="1">
      <c r="A374" s="405"/>
      <c r="B374" s="68">
        <v>56</v>
      </c>
      <c r="C374" s="36" t="s">
        <v>883</v>
      </c>
      <c r="D374" s="68">
        <v>2026</v>
      </c>
      <c r="E374" s="35" t="s">
        <v>138</v>
      </c>
      <c r="F374" s="17">
        <f t="shared" si="58"/>
        <v>3590.8</v>
      </c>
      <c r="G374" s="19"/>
      <c r="H374" s="19"/>
      <c r="I374" s="18">
        <v>3590.8</v>
      </c>
      <c r="J374" s="19"/>
      <c r="K374" s="19"/>
      <c r="L374" s="37" t="s">
        <v>869</v>
      </c>
      <c r="M374" s="37" t="s">
        <v>139</v>
      </c>
    </row>
    <row r="375" spans="1:13" ht="77.25" hidden="1" customHeight="1">
      <c r="A375" s="405"/>
      <c r="B375" s="68">
        <v>57</v>
      </c>
      <c r="C375" s="36" t="s">
        <v>872</v>
      </c>
      <c r="D375" s="33">
        <v>2026</v>
      </c>
      <c r="E375" s="35" t="s">
        <v>34</v>
      </c>
      <c r="F375" s="17">
        <v>402.6</v>
      </c>
      <c r="G375" s="18">
        <v>402.6</v>
      </c>
      <c r="H375" s="19"/>
      <c r="I375" s="18"/>
      <c r="J375" s="19"/>
      <c r="K375" s="19"/>
      <c r="L375" s="37" t="s">
        <v>868</v>
      </c>
      <c r="M375" s="37" t="s">
        <v>60</v>
      </c>
    </row>
    <row r="376" spans="1:13" ht="93.75" hidden="1" customHeight="1">
      <c r="A376" s="405"/>
      <c r="B376" s="68">
        <v>58</v>
      </c>
      <c r="C376" s="36" t="s">
        <v>215</v>
      </c>
      <c r="D376" s="68">
        <v>2026</v>
      </c>
      <c r="E376" s="35" t="s">
        <v>140</v>
      </c>
      <c r="F376" s="17">
        <f t="shared" ref="F376:F404" si="59">G376+H376+I376+J376+K376</f>
        <v>156</v>
      </c>
      <c r="G376" s="19"/>
      <c r="H376" s="19"/>
      <c r="I376" s="18">
        <v>156</v>
      </c>
      <c r="J376" s="19"/>
      <c r="K376" s="19"/>
      <c r="L376" s="35" t="s">
        <v>141</v>
      </c>
      <c r="M376" s="37" t="s">
        <v>142</v>
      </c>
    </row>
    <row r="377" spans="1:13" ht="145.5" hidden="1" customHeight="1">
      <c r="A377" s="405"/>
      <c r="B377" s="68">
        <v>59</v>
      </c>
      <c r="C377" s="36" t="s">
        <v>151</v>
      </c>
      <c r="D377" s="68">
        <v>2026</v>
      </c>
      <c r="E377" s="94" t="s">
        <v>145</v>
      </c>
      <c r="F377" s="17">
        <f t="shared" si="59"/>
        <v>186</v>
      </c>
      <c r="G377" s="19"/>
      <c r="H377" s="19"/>
      <c r="I377" s="18">
        <v>186</v>
      </c>
      <c r="J377" s="19"/>
      <c r="K377" s="18">
        <v>0</v>
      </c>
      <c r="L377" s="37" t="s">
        <v>37</v>
      </c>
      <c r="M377" s="37" t="s">
        <v>870</v>
      </c>
    </row>
    <row r="378" spans="1:13" ht="104.25" hidden="1" customHeight="1">
      <c r="A378" s="405"/>
      <c r="B378" s="68">
        <v>60</v>
      </c>
      <c r="C378" s="36" t="s">
        <v>147</v>
      </c>
      <c r="D378" s="68">
        <v>2026</v>
      </c>
      <c r="E378" s="95" t="s">
        <v>140</v>
      </c>
      <c r="F378" s="17">
        <f t="shared" si="59"/>
        <v>64</v>
      </c>
      <c r="G378" s="19"/>
      <c r="H378" s="19"/>
      <c r="I378" s="18">
        <v>64</v>
      </c>
      <c r="J378" s="19"/>
      <c r="K378" s="18"/>
      <c r="L378" s="37" t="s">
        <v>141</v>
      </c>
      <c r="M378" s="37" t="s">
        <v>142</v>
      </c>
    </row>
    <row r="379" spans="1:13" ht="117" hidden="1" customHeight="1">
      <c r="A379" s="405"/>
      <c r="B379" s="68">
        <v>61</v>
      </c>
      <c r="C379" s="36" t="s">
        <v>148</v>
      </c>
      <c r="D379" s="68">
        <v>2026</v>
      </c>
      <c r="E379" s="35" t="s">
        <v>149</v>
      </c>
      <c r="F379" s="17">
        <f t="shared" si="59"/>
        <v>1839</v>
      </c>
      <c r="G379" s="19"/>
      <c r="H379" s="19"/>
      <c r="I379" s="18">
        <v>1839</v>
      </c>
      <c r="J379" s="19"/>
      <c r="K379" s="19"/>
      <c r="L379" s="37" t="s">
        <v>37</v>
      </c>
      <c r="M379" s="37" t="s">
        <v>150</v>
      </c>
    </row>
    <row r="380" spans="1:13" ht="117.75" hidden="1" customHeight="1">
      <c r="A380" s="405"/>
      <c r="B380" s="68">
        <v>62</v>
      </c>
      <c r="C380" s="36" t="s">
        <v>152</v>
      </c>
      <c r="D380" s="68">
        <v>2026</v>
      </c>
      <c r="E380" s="35" t="s">
        <v>149</v>
      </c>
      <c r="F380" s="17">
        <f t="shared" si="59"/>
        <v>70</v>
      </c>
      <c r="G380" s="19"/>
      <c r="H380" s="19"/>
      <c r="I380" s="18">
        <v>70</v>
      </c>
      <c r="J380" s="19"/>
      <c r="K380" s="19"/>
      <c r="L380" s="37" t="s">
        <v>153</v>
      </c>
      <c r="M380" s="37" t="s">
        <v>142</v>
      </c>
    </row>
    <row r="381" spans="1:13" ht="233.25" hidden="1" customHeight="1">
      <c r="A381" s="405"/>
      <c r="B381" s="68">
        <v>63</v>
      </c>
      <c r="C381" s="70" t="s">
        <v>154</v>
      </c>
      <c r="D381" s="68">
        <v>2026</v>
      </c>
      <c r="E381" s="96" t="s">
        <v>155</v>
      </c>
      <c r="F381" s="17">
        <f t="shared" si="59"/>
        <v>0</v>
      </c>
      <c r="G381" s="19"/>
      <c r="H381" s="19"/>
      <c r="I381" s="19"/>
      <c r="J381" s="19"/>
      <c r="K381" s="19"/>
      <c r="L381" s="37" t="s">
        <v>156</v>
      </c>
      <c r="M381" s="37" t="s">
        <v>157</v>
      </c>
    </row>
    <row r="382" spans="1:13" ht="232.5" hidden="1" customHeight="1">
      <c r="A382" s="405"/>
      <c r="B382" s="68">
        <v>64</v>
      </c>
      <c r="C382" s="70" t="s">
        <v>158</v>
      </c>
      <c r="D382" s="68">
        <v>2026</v>
      </c>
      <c r="E382" s="96" t="s">
        <v>159</v>
      </c>
      <c r="F382" s="17">
        <f t="shared" si="59"/>
        <v>0</v>
      </c>
      <c r="G382" s="19"/>
      <c r="H382" s="19"/>
      <c r="I382" s="19"/>
      <c r="J382" s="19"/>
      <c r="K382" s="19"/>
      <c r="L382" s="37" t="s">
        <v>156</v>
      </c>
      <c r="M382" s="37" t="s">
        <v>157</v>
      </c>
    </row>
    <row r="383" spans="1:13" ht="121.5" hidden="1" customHeight="1">
      <c r="A383" s="405"/>
      <c r="B383" s="68">
        <v>65</v>
      </c>
      <c r="C383" s="70" t="s">
        <v>160</v>
      </c>
      <c r="D383" s="68">
        <v>2026</v>
      </c>
      <c r="E383" s="35" t="s">
        <v>149</v>
      </c>
      <c r="F383" s="17">
        <f t="shared" si="59"/>
        <v>185</v>
      </c>
      <c r="G383" s="19"/>
      <c r="H383" s="19"/>
      <c r="I383" s="18">
        <v>185</v>
      </c>
      <c r="J383" s="19"/>
      <c r="K383" s="19"/>
      <c r="L383" s="37" t="s">
        <v>161</v>
      </c>
      <c r="M383" s="37" t="s">
        <v>142</v>
      </c>
    </row>
    <row r="384" spans="1:13" ht="143.25" hidden="1" customHeight="1">
      <c r="A384" s="405"/>
      <c r="B384" s="68">
        <v>66</v>
      </c>
      <c r="C384" s="36" t="s">
        <v>162</v>
      </c>
      <c r="D384" s="68">
        <v>2026</v>
      </c>
      <c r="E384" s="35" t="s">
        <v>149</v>
      </c>
      <c r="F384" s="17">
        <f t="shared" si="59"/>
        <v>220</v>
      </c>
      <c r="G384" s="19"/>
      <c r="H384" s="19"/>
      <c r="I384" s="18">
        <v>220</v>
      </c>
      <c r="J384" s="19"/>
      <c r="K384" s="19"/>
      <c r="L384" s="37" t="s">
        <v>143</v>
      </c>
      <c r="M384" s="37" t="s">
        <v>163</v>
      </c>
    </row>
    <row r="385" spans="1:13" ht="118.5" hidden="1" customHeight="1">
      <c r="A385" s="405"/>
      <c r="B385" s="68">
        <v>67</v>
      </c>
      <c r="C385" s="36" t="s">
        <v>164</v>
      </c>
      <c r="D385" s="68">
        <v>2026</v>
      </c>
      <c r="E385" s="35" t="s">
        <v>149</v>
      </c>
      <c r="F385" s="17">
        <f t="shared" si="59"/>
        <v>0</v>
      </c>
      <c r="G385" s="19"/>
      <c r="H385" s="19"/>
      <c r="I385" s="18">
        <v>0</v>
      </c>
      <c r="J385" s="19"/>
      <c r="K385" s="19"/>
      <c r="L385" s="35" t="s">
        <v>165</v>
      </c>
      <c r="M385" s="37" t="s">
        <v>146</v>
      </c>
    </row>
    <row r="386" spans="1:13" ht="67.5" hidden="1" customHeight="1">
      <c r="A386" s="405"/>
      <c r="B386" s="68">
        <v>68</v>
      </c>
      <c r="C386" s="29" t="s">
        <v>166</v>
      </c>
      <c r="D386" s="68">
        <v>2026</v>
      </c>
      <c r="E386" s="43" t="s">
        <v>34</v>
      </c>
      <c r="F386" s="17">
        <f t="shared" si="59"/>
        <v>0</v>
      </c>
      <c r="G386" s="3"/>
      <c r="H386" s="3"/>
      <c r="I386" s="146">
        <v>0</v>
      </c>
      <c r="J386" s="3"/>
      <c r="K386" s="3"/>
      <c r="L386" s="43" t="s">
        <v>167</v>
      </c>
      <c r="M386" s="43" t="s">
        <v>168</v>
      </c>
    </row>
    <row r="387" spans="1:13" ht="114.75" hidden="1" customHeight="1">
      <c r="A387" s="405"/>
      <c r="B387" s="68">
        <v>69</v>
      </c>
      <c r="C387" s="167" t="s">
        <v>169</v>
      </c>
      <c r="D387" s="68">
        <v>2026</v>
      </c>
      <c r="E387" s="35" t="s">
        <v>34</v>
      </c>
      <c r="F387" s="17">
        <f t="shared" si="59"/>
        <v>900</v>
      </c>
      <c r="G387" s="19"/>
      <c r="H387" s="19"/>
      <c r="I387" s="18">
        <v>900</v>
      </c>
      <c r="J387" s="19"/>
      <c r="K387" s="19"/>
      <c r="L387" s="35" t="s">
        <v>65</v>
      </c>
      <c r="M387" s="37" t="s">
        <v>170</v>
      </c>
    </row>
    <row r="388" spans="1:13" ht="177" hidden="1" customHeight="1">
      <c r="A388" s="405"/>
      <c r="B388" s="68">
        <v>70</v>
      </c>
      <c r="C388" s="168" t="s">
        <v>171</v>
      </c>
      <c r="D388" s="169">
        <v>2026</v>
      </c>
      <c r="E388" s="170" t="s">
        <v>34</v>
      </c>
      <c r="F388" s="17">
        <f t="shared" si="59"/>
        <v>850</v>
      </c>
      <c r="G388" s="19"/>
      <c r="H388" s="19"/>
      <c r="I388" s="18">
        <v>850</v>
      </c>
      <c r="J388" s="19"/>
      <c r="K388" s="19"/>
      <c r="L388" s="35" t="s">
        <v>37</v>
      </c>
      <c r="M388" s="37" t="s">
        <v>172</v>
      </c>
    </row>
    <row r="389" spans="1:13" ht="57" hidden="1" customHeight="1">
      <c r="A389" s="405"/>
      <c r="B389" s="68">
        <v>71</v>
      </c>
      <c r="C389" s="70" t="s">
        <v>173</v>
      </c>
      <c r="D389" s="68">
        <v>2026</v>
      </c>
      <c r="E389" s="35" t="s">
        <v>34</v>
      </c>
      <c r="F389" s="17">
        <f t="shared" si="59"/>
        <v>75</v>
      </c>
      <c r="G389" s="19"/>
      <c r="H389" s="19"/>
      <c r="I389" s="18">
        <v>75</v>
      </c>
      <c r="J389" s="19"/>
      <c r="K389" s="19"/>
      <c r="L389" s="35" t="s">
        <v>37</v>
      </c>
      <c r="M389" s="37" t="s">
        <v>98</v>
      </c>
    </row>
    <row r="390" spans="1:13" ht="66" hidden="1" customHeight="1">
      <c r="A390" s="405"/>
      <c r="B390" s="68">
        <v>72</v>
      </c>
      <c r="C390" s="70" t="s">
        <v>174</v>
      </c>
      <c r="D390" s="68">
        <v>2026</v>
      </c>
      <c r="E390" s="35" t="s">
        <v>34</v>
      </c>
      <c r="F390" s="17">
        <f t="shared" si="59"/>
        <v>16.2</v>
      </c>
      <c r="G390" s="19"/>
      <c r="H390" s="19"/>
      <c r="I390" s="18">
        <v>16.2</v>
      </c>
      <c r="J390" s="19"/>
      <c r="K390" s="19"/>
      <c r="L390" s="35" t="s">
        <v>65</v>
      </c>
      <c r="M390" s="37" t="s">
        <v>200</v>
      </c>
    </row>
    <row r="391" spans="1:13" ht="62.25" hidden="1" customHeight="1">
      <c r="A391" s="405"/>
      <c r="B391" s="68">
        <v>73</v>
      </c>
      <c r="C391" s="11" t="s">
        <v>184</v>
      </c>
      <c r="D391" s="68">
        <v>2026</v>
      </c>
      <c r="E391" s="22" t="s">
        <v>34</v>
      </c>
      <c r="F391" s="17">
        <f t="shared" si="59"/>
        <v>0.2</v>
      </c>
      <c r="G391" s="24"/>
      <c r="H391" s="25">
        <v>0.2</v>
      </c>
      <c r="I391" s="18"/>
      <c r="J391" s="19"/>
      <c r="K391" s="19"/>
      <c r="L391" s="35" t="s">
        <v>74</v>
      </c>
      <c r="M391" s="37" t="s">
        <v>53</v>
      </c>
    </row>
    <row r="392" spans="1:13" ht="225" hidden="1" customHeight="1">
      <c r="A392" s="405"/>
      <c r="B392" s="68">
        <v>74</v>
      </c>
      <c r="C392" s="70" t="s">
        <v>175</v>
      </c>
      <c r="D392" s="68">
        <v>2026</v>
      </c>
      <c r="E392" s="35" t="s">
        <v>34</v>
      </c>
      <c r="F392" s="17">
        <f t="shared" si="59"/>
        <v>0</v>
      </c>
      <c r="G392" s="18">
        <v>0</v>
      </c>
      <c r="H392" s="19"/>
      <c r="I392" s="18"/>
      <c r="J392" s="19"/>
      <c r="K392" s="19"/>
      <c r="L392" s="35" t="s">
        <v>74</v>
      </c>
      <c r="M392" s="37" t="s">
        <v>177</v>
      </c>
    </row>
    <row r="393" spans="1:13" ht="134.25" hidden="1" customHeight="1">
      <c r="A393" s="405"/>
      <c r="B393" s="68">
        <v>75</v>
      </c>
      <c r="C393" s="70" t="s">
        <v>176</v>
      </c>
      <c r="D393" s="68">
        <v>2026</v>
      </c>
      <c r="E393" s="35" t="s">
        <v>34</v>
      </c>
      <c r="F393" s="17">
        <f t="shared" si="59"/>
        <v>83493.7</v>
      </c>
      <c r="G393" s="18">
        <v>83493.7</v>
      </c>
      <c r="H393" s="19"/>
      <c r="I393" s="18"/>
      <c r="J393" s="19"/>
      <c r="K393" s="19"/>
      <c r="L393" s="35" t="s">
        <v>74</v>
      </c>
      <c r="M393" s="37" t="s">
        <v>873</v>
      </c>
    </row>
    <row r="394" spans="1:13" ht="195.75" hidden="1" customHeight="1">
      <c r="A394" s="405"/>
      <c r="B394" s="68">
        <v>76</v>
      </c>
      <c r="C394" s="29" t="s">
        <v>178</v>
      </c>
      <c r="D394" s="68">
        <v>2026</v>
      </c>
      <c r="E394" s="22" t="s">
        <v>34</v>
      </c>
      <c r="F394" s="17">
        <f t="shared" si="59"/>
        <v>0</v>
      </c>
      <c r="G394" s="23"/>
      <c r="H394" s="159">
        <v>0</v>
      </c>
      <c r="I394" s="23"/>
      <c r="J394" s="23"/>
      <c r="K394" s="23"/>
      <c r="L394" s="35" t="s">
        <v>74</v>
      </c>
      <c r="M394" s="160" t="s">
        <v>874</v>
      </c>
    </row>
    <row r="395" spans="1:13" ht="100.5" hidden="1" customHeight="1">
      <c r="A395" s="405"/>
      <c r="B395" s="68">
        <v>77</v>
      </c>
      <c r="C395" s="29" t="s">
        <v>179</v>
      </c>
      <c r="D395" s="68">
        <v>2026</v>
      </c>
      <c r="E395" s="22" t="s">
        <v>34</v>
      </c>
      <c r="F395" s="17">
        <f t="shared" si="59"/>
        <v>400</v>
      </c>
      <c r="G395" s="23"/>
      <c r="H395" s="23">
        <v>400</v>
      </c>
      <c r="I395" s="23"/>
      <c r="J395" s="23"/>
      <c r="K395" s="23"/>
      <c r="L395" s="35" t="s">
        <v>37</v>
      </c>
      <c r="M395" s="160" t="s">
        <v>229</v>
      </c>
    </row>
    <row r="396" spans="1:13" ht="67.5" hidden="1" customHeight="1">
      <c r="A396" s="405"/>
      <c r="B396" s="68">
        <v>78</v>
      </c>
      <c r="C396" s="29" t="s">
        <v>181</v>
      </c>
      <c r="D396" s="68">
        <v>2026</v>
      </c>
      <c r="E396" s="22" t="s">
        <v>34</v>
      </c>
      <c r="F396" s="17">
        <f t="shared" si="59"/>
        <v>231.446</v>
      </c>
      <c r="G396" s="23"/>
      <c r="H396" s="32">
        <v>231.446</v>
      </c>
      <c r="I396" s="23"/>
      <c r="J396" s="23"/>
      <c r="K396" s="23"/>
      <c r="L396" s="35" t="s">
        <v>37</v>
      </c>
      <c r="M396" s="160" t="s">
        <v>914</v>
      </c>
    </row>
    <row r="397" spans="1:13" ht="84.75" hidden="1" customHeight="1">
      <c r="A397" s="405"/>
      <c r="B397" s="68">
        <v>79</v>
      </c>
      <c r="C397" s="29" t="s">
        <v>182</v>
      </c>
      <c r="D397" s="68">
        <v>2026</v>
      </c>
      <c r="E397" s="22" t="s">
        <v>34</v>
      </c>
      <c r="F397" s="17">
        <f t="shared" si="59"/>
        <v>41.616999999999997</v>
      </c>
      <c r="G397" s="23"/>
      <c r="H397" s="32">
        <v>41.616999999999997</v>
      </c>
      <c r="I397" s="23"/>
      <c r="J397" s="23"/>
      <c r="K397" s="23"/>
      <c r="L397" s="35" t="s">
        <v>74</v>
      </c>
      <c r="M397" s="160" t="s">
        <v>57</v>
      </c>
    </row>
    <row r="398" spans="1:13" ht="99.75" hidden="1" customHeight="1">
      <c r="A398" s="405"/>
      <c r="B398" s="68">
        <v>80</v>
      </c>
      <c r="C398" s="11" t="s">
        <v>183</v>
      </c>
      <c r="D398" s="68">
        <v>2026</v>
      </c>
      <c r="E398" s="22" t="s">
        <v>34</v>
      </c>
      <c r="F398" s="17">
        <f t="shared" si="59"/>
        <v>24.149000000000001</v>
      </c>
      <c r="G398" s="23"/>
      <c r="H398" s="217">
        <v>24.149000000000001</v>
      </c>
      <c r="I398" s="26"/>
      <c r="J398" s="26"/>
      <c r="K398" s="26"/>
      <c r="L398" s="35" t="s">
        <v>37</v>
      </c>
      <c r="M398" s="22" t="s">
        <v>110</v>
      </c>
    </row>
    <row r="399" spans="1:13" ht="114.75" hidden="1" customHeight="1">
      <c r="A399" s="405"/>
      <c r="B399" s="68">
        <v>81</v>
      </c>
      <c r="C399" s="11" t="s">
        <v>1053</v>
      </c>
      <c r="D399" s="68">
        <v>2026</v>
      </c>
      <c r="E399" s="22" t="s">
        <v>34</v>
      </c>
      <c r="F399" s="17">
        <f t="shared" si="59"/>
        <v>1301.3</v>
      </c>
      <c r="G399" s="24"/>
      <c r="H399" s="25"/>
      <c r="I399" s="25">
        <v>1301.3</v>
      </c>
      <c r="J399" s="25"/>
      <c r="K399" s="25"/>
      <c r="L399" s="35" t="s">
        <v>37</v>
      </c>
      <c r="M399" s="22" t="s">
        <v>108</v>
      </c>
    </row>
    <row r="400" spans="1:13" ht="214.5" hidden="1" customHeight="1">
      <c r="A400" s="405"/>
      <c r="B400" s="68">
        <v>82</v>
      </c>
      <c r="C400" s="262" t="s">
        <v>1026</v>
      </c>
      <c r="D400" s="35">
        <v>2026</v>
      </c>
      <c r="E400" s="35" t="s">
        <v>34</v>
      </c>
      <c r="F400" s="17">
        <f t="shared" si="59"/>
        <v>600</v>
      </c>
      <c r="G400" s="24"/>
      <c r="H400" s="25"/>
      <c r="I400" s="25">
        <v>600</v>
      </c>
      <c r="J400" s="26"/>
      <c r="K400" s="26"/>
      <c r="L400" s="35" t="s">
        <v>774</v>
      </c>
      <c r="M400" s="22" t="s">
        <v>180</v>
      </c>
    </row>
    <row r="401" spans="1:13" ht="57.75" hidden="1" customHeight="1">
      <c r="A401" s="405"/>
      <c r="B401" s="68">
        <v>83</v>
      </c>
      <c r="C401" s="161" t="s">
        <v>875</v>
      </c>
      <c r="D401" s="22">
        <v>2026</v>
      </c>
      <c r="E401" s="22" t="s">
        <v>34</v>
      </c>
      <c r="F401" s="17">
        <f t="shared" si="59"/>
        <v>0</v>
      </c>
      <c r="G401" s="24"/>
      <c r="H401" s="25"/>
      <c r="I401" s="25"/>
      <c r="J401" s="26"/>
      <c r="K401" s="26"/>
      <c r="L401" s="35" t="s">
        <v>876</v>
      </c>
      <c r="M401" s="22" t="s">
        <v>877</v>
      </c>
    </row>
    <row r="402" spans="1:13" ht="136.5" hidden="1" customHeight="1">
      <c r="A402" s="395"/>
      <c r="B402" s="68">
        <v>84</v>
      </c>
      <c r="C402" s="127" t="s">
        <v>900</v>
      </c>
      <c r="D402" s="171">
        <v>2026</v>
      </c>
      <c r="E402" s="171" t="s">
        <v>34</v>
      </c>
      <c r="F402" s="17">
        <f t="shared" si="59"/>
        <v>7000</v>
      </c>
      <c r="G402" s="172"/>
      <c r="H402" s="172"/>
      <c r="I402" s="173">
        <v>7000</v>
      </c>
      <c r="J402" s="172"/>
      <c r="K402" s="172"/>
      <c r="L402" s="170" t="s">
        <v>899</v>
      </c>
      <c r="M402" s="171" t="s">
        <v>950</v>
      </c>
    </row>
    <row r="403" spans="1:13" ht="222.75" hidden="1" customHeight="1">
      <c r="A403" s="145"/>
      <c r="B403" s="68">
        <v>85</v>
      </c>
      <c r="C403" s="253" t="s">
        <v>960</v>
      </c>
      <c r="D403" s="171">
        <v>2026</v>
      </c>
      <c r="E403" s="171" t="s">
        <v>34</v>
      </c>
      <c r="F403" s="221">
        <f t="shared" si="59"/>
        <v>400</v>
      </c>
      <c r="G403" s="172"/>
      <c r="H403" s="172"/>
      <c r="I403" s="173">
        <v>400</v>
      </c>
      <c r="J403" s="172"/>
      <c r="K403" s="172"/>
      <c r="L403" s="170" t="s">
        <v>899</v>
      </c>
      <c r="M403" s="128" t="s">
        <v>627</v>
      </c>
    </row>
    <row r="404" spans="1:13" ht="15" hidden="1" customHeight="1">
      <c r="A404" s="3"/>
      <c r="B404" s="3"/>
      <c r="C404" s="44" t="s">
        <v>641</v>
      </c>
      <c r="D404" s="3"/>
      <c r="E404" s="3"/>
      <c r="F404" s="12">
        <f t="shared" si="59"/>
        <v>393482.65600000008</v>
      </c>
      <c r="G404" s="12">
        <f>SUM(G319:G403)</f>
        <v>346483.59400000004</v>
      </c>
      <c r="H404" s="12">
        <f t="shared" ref="H404:K404" si="60">SUM(H319:H403)</f>
        <v>940.41200000000003</v>
      </c>
      <c r="I404" s="12">
        <f t="shared" si="60"/>
        <v>46058.649999999994</v>
      </c>
      <c r="J404" s="12">
        <f t="shared" si="60"/>
        <v>0</v>
      </c>
      <c r="K404" s="12">
        <f t="shared" si="60"/>
        <v>0</v>
      </c>
      <c r="L404" s="3"/>
      <c r="M404" s="3"/>
    </row>
    <row r="405" spans="1:13" ht="15" hidden="1" customHeight="1">
      <c r="A405" s="399" t="s">
        <v>824</v>
      </c>
      <c r="B405" s="400"/>
      <c r="C405" s="400"/>
      <c r="D405" s="400"/>
      <c r="E405" s="400"/>
      <c r="F405" s="400"/>
      <c r="G405" s="400"/>
      <c r="H405" s="400"/>
      <c r="I405" s="400"/>
      <c r="J405" s="400"/>
      <c r="K405" s="400"/>
      <c r="L405" s="400"/>
      <c r="M405" s="401"/>
    </row>
    <row r="406" spans="1:13" ht="50.25" hidden="1" customHeight="1">
      <c r="A406" s="394" t="s">
        <v>21</v>
      </c>
      <c r="B406" s="43">
        <v>1</v>
      </c>
      <c r="C406" s="29" t="s">
        <v>23</v>
      </c>
      <c r="D406" s="43">
        <v>2026</v>
      </c>
      <c r="E406" s="43" t="s">
        <v>22</v>
      </c>
      <c r="F406" s="97">
        <f>G406+H406+I406+J406+K406</f>
        <v>50</v>
      </c>
      <c r="G406" s="13"/>
      <c r="H406" s="13"/>
      <c r="I406" s="32">
        <v>50</v>
      </c>
      <c r="J406" s="13"/>
      <c r="K406" s="13"/>
      <c r="L406" s="43" t="s">
        <v>24</v>
      </c>
      <c r="M406" s="42" t="s">
        <v>25</v>
      </c>
    </row>
    <row r="407" spans="1:13" ht="99.75" hidden="1" customHeight="1">
      <c r="A407" s="405"/>
      <c r="B407" s="43">
        <v>2</v>
      </c>
      <c r="C407" s="29" t="s">
        <v>702</v>
      </c>
      <c r="D407" s="43">
        <v>2026</v>
      </c>
      <c r="E407" s="43" t="s">
        <v>22</v>
      </c>
      <c r="F407" s="97">
        <f>G407+H407+I407+J407+K407</f>
        <v>3567.4</v>
      </c>
      <c r="G407" s="13"/>
      <c r="H407" s="32">
        <v>3567.4</v>
      </c>
      <c r="I407" s="32"/>
      <c r="J407" s="13"/>
      <c r="K407" s="32"/>
      <c r="L407" s="43" t="s">
        <v>26</v>
      </c>
      <c r="M407" s="42" t="s">
        <v>27</v>
      </c>
    </row>
    <row r="408" spans="1:13" ht="66" hidden="1" customHeight="1">
      <c r="A408" s="405"/>
      <c r="B408" s="43">
        <v>3</v>
      </c>
      <c r="C408" s="29" t="s">
        <v>703</v>
      </c>
      <c r="D408" s="43">
        <v>2026</v>
      </c>
      <c r="E408" s="43" t="s">
        <v>22</v>
      </c>
      <c r="F408" s="97">
        <f>G408+H408+I408+J408+K408</f>
        <v>3</v>
      </c>
      <c r="G408" s="32"/>
      <c r="H408" s="32"/>
      <c r="I408" s="32">
        <v>3</v>
      </c>
      <c r="J408" s="32"/>
      <c r="K408" s="32"/>
      <c r="L408" s="43" t="s">
        <v>704</v>
      </c>
      <c r="M408" s="42" t="s">
        <v>370</v>
      </c>
    </row>
    <row r="409" spans="1:13" ht="41.25" hidden="1" customHeight="1">
      <c r="A409" s="395"/>
      <c r="B409" s="43">
        <v>4</v>
      </c>
      <c r="C409" s="29" t="s">
        <v>759</v>
      </c>
      <c r="D409" s="43">
        <v>2026</v>
      </c>
      <c r="E409" s="43" t="s">
        <v>22</v>
      </c>
      <c r="F409" s="97">
        <f>G409+H409+I409+J409+K409</f>
        <v>47.18</v>
      </c>
      <c r="G409" s="32"/>
      <c r="H409" s="32"/>
      <c r="I409" s="32">
        <v>47.18</v>
      </c>
      <c r="J409" s="32"/>
      <c r="K409" s="32"/>
      <c r="L409" s="43" t="s">
        <v>758</v>
      </c>
      <c r="M409" s="42" t="s">
        <v>28</v>
      </c>
    </row>
    <row r="410" spans="1:13" ht="147" hidden="1" customHeight="1">
      <c r="A410" s="29" t="s">
        <v>29</v>
      </c>
      <c r="B410" s="43">
        <v>1</v>
      </c>
      <c r="C410" s="29" t="s">
        <v>705</v>
      </c>
      <c r="D410" s="43">
        <v>2026</v>
      </c>
      <c r="E410" s="43" t="s">
        <v>22</v>
      </c>
      <c r="F410" s="97">
        <f>G410+H410+I410+J410+K410</f>
        <v>1500</v>
      </c>
      <c r="G410" s="32"/>
      <c r="H410" s="32"/>
      <c r="I410" s="32">
        <v>750</v>
      </c>
      <c r="J410" s="32"/>
      <c r="K410" s="32">
        <v>750</v>
      </c>
      <c r="L410" s="43" t="s">
        <v>30</v>
      </c>
      <c r="M410" s="42" t="s">
        <v>31</v>
      </c>
    </row>
    <row r="411" spans="1:13" ht="15" hidden="1" customHeight="1">
      <c r="A411" s="3"/>
      <c r="B411" s="3"/>
      <c r="C411" s="44" t="s">
        <v>32</v>
      </c>
      <c r="D411" s="44"/>
      <c r="E411" s="44"/>
      <c r="F411" s="13">
        <f>SUM(F406:F410)</f>
        <v>5167.58</v>
      </c>
      <c r="G411" s="13">
        <f>SUM(G406:G410)</f>
        <v>0</v>
      </c>
      <c r="H411" s="13">
        <f t="shared" ref="H411:K411" si="61">SUM(H406:H410)</f>
        <v>3567.4</v>
      </c>
      <c r="I411" s="13">
        <f t="shared" si="61"/>
        <v>850.18000000000006</v>
      </c>
      <c r="J411" s="13">
        <f t="shared" si="61"/>
        <v>0</v>
      </c>
      <c r="K411" s="13">
        <f t="shared" si="61"/>
        <v>750</v>
      </c>
      <c r="L411" s="3"/>
      <c r="M411" s="3"/>
    </row>
    <row r="412" spans="1:13" ht="15" hidden="1" customHeight="1">
      <c r="A412" s="399" t="s">
        <v>896</v>
      </c>
      <c r="B412" s="400"/>
      <c r="C412" s="400"/>
      <c r="D412" s="400"/>
      <c r="E412" s="400"/>
      <c r="F412" s="400"/>
      <c r="G412" s="400"/>
      <c r="H412" s="400"/>
      <c r="I412" s="400"/>
      <c r="J412" s="400"/>
      <c r="K412" s="400"/>
      <c r="L412" s="400"/>
      <c r="M412" s="401"/>
    </row>
    <row r="413" spans="1:13" ht="128.25" hidden="1" customHeight="1">
      <c r="A413" s="394" t="s">
        <v>21</v>
      </c>
      <c r="B413" s="33">
        <v>1</v>
      </c>
      <c r="C413" s="36" t="s">
        <v>188</v>
      </c>
      <c r="D413" s="33">
        <v>2026</v>
      </c>
      <c r="E413" s="37" t="s">
        <v>34</v>
      </c>
      <c r="F413" s="34">
        <f>G413+H413+I413+J413+K413</f>
        <v>50</v>
      </c>
      <c r="G413" s="34"/>
      <c r="H413" s="34"/>
      <c r="I413" s="34">
        <v>50</v>
      </c>
      <c r="J413" s="34"/>
      <c r="K413" s="34"/>
      <c r="L413" s="37" t="s">
        <v>37</v>
      </c>
      <c r="M413" s="33" t="s">
        <v>82</v>
      </c>
    </row>
    <row r="414" spans="1:13" ht="99" hidden="1" customHeight="1">
      <c r="A414" s="405"/>
      <c r="B414" s="33">
        <v>2</v>
      </c>
      <c r="C414" s="36" t="s">
        <v>189</v>
      </c>
      <c r="D414" s="33">
        <v>2026</v>
      </c>
      <c r="E414" s="37" t="s">
        <v>34</v>
      </c>
      <c r="F414" s="34">
        <f>G414+H414+I414+J414+K414</f>
        <v>14.032999999999999</v>
      </c>
      <c r="G414" s="34"/>
      <c r="H414" s="34"/>
      <c r="I414" s="34">
        <v>14.032999999999999</v>
      </c>
      <c r="J414" s="34"/>
      <c r="K414" s="34"/>
      <c r="L414" s="37" t="s">
        <v>190</v>
      </c>
      <c r="M414" s="33" t="s">
        <v>31</v>
      </c>
    </row>
    <row r="415" spans="1:13" ht="71.25" hidden="1" customHeight="1">
      <c r="A415" s="405"/>
      <c r="B415" s="33">
        <v>3</v>
      </c>
      <c r="C415" s="36" t="s">
        <v>191</v>
      </c>
      <c r="D415" s="33">
        <v>2026</v>
      </c>
      <c r="E415" s="37" t="s">
        <v>34</v>
      </c>
      <c r="F415" s="34">
        <f>G415+H415+I415+J415+K415</f>
        <v>30</v>
      </c>
      <c r="G415" s="34"/>
      <c r="H415" s="34"/>
      <c r="I415" s="34">
        <v>30</v>
      </c>
      <c r="J415" s="34"/>
      <c r="K415" s="34"/>
      <c r="L415" s="37" t="s">
        <v>89</v>
      </c>
      <c r="M415" s="33" t="s">
        <v>142</v>
      </c>
    </row>
    <row r="416" spans="1:13" ht="85.5" hidden="1" customHeight="1">
      <c r="A416" s="405"/>
      <c r="B416" s="33">
        <v>4</v>
      </c>
      <c r="C416" s="36" t="s">
        <v>192</v>
      </c>
      <c r="D416" s="33">
        <v>2026</v>
      </c>
      <c r="E416" s="37" t="s">
        <v>34</v>
      </c>
      <c r="F416" s="34">
        <f>G416+H416+I416+J416+K416</f>
        <v>251.8</v>
      </c>
      <c r="G416" s="34">
        <v>251.8</v>
      </c>
      <c r="H416" s="34"/>
      <c r="I416" s="34"/>
      <c r="J416" s="34"/>
      <c r="K416" s="34"/>
      <c r="L416" s="37" t="s">
        <v>97</v>
      </c>
      <c r="M416" s="33" t="s">
        <v>98</v>
      </c>
    </row>
    <row r="417" spans="1:13" ht="67.5" hidden="1" customHeight="1">
      <c r="A417" s="405"/>
      <c r="B417" s="33">
        <v>5</v>
      </c>
      <c r="C417" s="257" t="s">
        <v>193</v>
      </c>
      <c r="D417" s="33">
        <v>2026</v>
      </c>
      <c r="E417" s="37" t="s">
        <v>34</v>
      </c>
      <c r="F417" s="34">
        <f>G417</f>
        <v>70</v>
      </c>
      <c r="G417" s="258">
        <v>70</v>
      </c>
      <c r="H417" s="34"/>
      <c r="I417" s="34"/>
      <c r="J417" s="34"/>
      <c r="K417" s="34"/>
      <c r="L417" s="37" t="s">
        <v>37</v>
      </c>
      <c r="M417" s="33" t="s">
        <v>799</v>
      </c>
    </row>
    <row r="418" spans="1:13" ht="83.25" hidden="1" customHeight="1">
      <c r="A418" s="405"/>
      <c r="B418" s="33">
        <v>6</v>
      </c>
      <c r="C418" s="36" t="s">
        <v>195</v>
      </c>
      <c r="D418" s="33">
        <v>2026</v>
      </c>
      <c r="E418" s="35" t="s">
        <v>34</v>
      </c>
      <c r="F418" s="34">
        <f>G418+H418+I418+J418+K418</f>
        <v>285.95999999999998</v>
      </c>
      <c r="G418" s="34">
        <v>285.95999999999998</v>
      </c>
      <c r="H418" s="34"/>
      <c r="I418" s="34"/>
      <c r="J418" s="34"/>
      <c r="K418" s="34"/>
      <c r="L418" s="37" t="s">
        <v>196</v>
      </c>
      <c r="M418" s="33" t="s">
        <v>194</v>
      </c>
    </row>
    <row r="419" spans="1:13" ht="213" hidden="1" customHeight="1">
      <c r="A419" s="405"/>
      <c r="B419" s="33">
        <v>7</v>
      </c>
      <c r="C419" s="36" t="s">
        <v>197</v>
      </c>
      <c r="D419" s="33">
        <v>2026</v>
      </c>
      <c r="E419" s="35" t="s">
        <v>34</v>
      </c>
      <c r="F419" s="34">
        <f>G419+H419+I419+J419+K419</f>
        <v>22.5</v>
      </c>
      <c r="G419" s="34"/>
      <c r="H419" s="34"/>
      <c r="I419" s="34">
        <v>22.5</v>
      </c>
      <c r="J419" s="34"/>
      <c r="K419" s="34"/>
      <c r="L419" s="37" t="s">
        <v>37</v>
      </c>
      <c r="M419" s="33" t="s">
        <v>98</v>
      </c>
    </row>
    <row r="420" spans="1:13" ht="168" hidden="1" customHeight="1">
      <c r="A420" s="405"/>
      <c r="B420" s="33">
        <v>8</v>
      </c>
      <c r="C420" s="174" t="s">
        <v>1054</v>
      </c>
      <c r="D420" s="33">
        <v>2026</v>
      </c>
      <c r="E420" s="35" t="s">
        <v>34</v>
      </c>
      <c r="F420" s="34">
        <f>G420+H420+I420+J420+K420</f>
        <v>100</v>
      </c>
      <c r="G420" s="34"/>
      <c r="H420" s="34"/>
      <c r="I420" s="34">
        <v>100</v>
      </c>
      <c r="J420" s="34"/>
      <c r="K420" s="34"/>
      <c r="L420" s="37" t="s">
        <v>37</v>
      </c>
      <c r="M420" s="33" t="s">
        <v>129</v>
      </c>
    </row>
    <row r="421" spans="1:13" ht="111.75" hidden="1" customHeight="1">
      <c r="A421" s="405"/>
      <c r="B421" s="33">
        <v>9</v>
      </c>
      <c r="C421" s="36" t="s">
        <v>198</v>
      </c>
      <c r="D421" s="33">
        <v>2026</v>
      </c>
      <c r="E421" s="35" t="s">
        <v>34</v>
      </c>
      <c r="F421" s="34">
        <f>G421+H421+I421+J421+K421</f>
        <v>30</v>
      </c>
      <c r="G421" s="34"/>
      <c r="H421" s="34"/>
      <c r="I421" s="34">
        <v>30</v>
      </c>
      <c r="J421" s="34"/>
      <c r="K421" s="34"/>
      <c r="L421" s="37" t="s">
        <v>37</v>
      </c>
      <c r="M421" s="33" t="s">
        <v>57</v>
      </c>
    </row>
    <row r="422" spans="1:13" ht="159.75" hidden="1" customHeight="1">
      <c r="A422" s="405"/>
      <c r="B422" s="33">
        <v>10</v>
      </c>
      <c r="C422" s="260" t="s">
        <v>882</v>
      </c>
      <c r="D422" s="37">
        <v>2026</v>
      </c>
      <c r="E422" s="150" t="s">
        <v>34</v>
      </c>
      <c r="F422" s="34">
        <f>G422+H422+I422+J422+K422</f>
        <v>1500</v>
      </c>
      <c r="G422" s="34"/>
      <c r="H422" s="34"/>
      <c r="I422" s="261">
        <v>1500</v>
      </c>
      <c r="J422" s="34"/>
      <c r="K422" s="34"/>
      <c r="L422" s="37" t="s">
        <v>878</v>
      </c>
      <c r="M422" s="33" t="s">
        <v>1025</v>
      </c>
    </row>
    <row r="423" spans="1:13" ht="176.25" hidden="1" customHeight="1">
      <c r="A423" s="405"/>
      <c r="B423" s="33">
        <v>11</v>
      </c>
      <c r="C423" s="175" t="s">
        <v>901</v>
      </c>
      <c r="D423" s="37">
        <v>2026</v>
      </c>
      <c r="E423" s="150" t="s">
        <v>34</v>
      </c>
      <c r="F423" s="34">
        <v>150</v>
      </c>
      <c r="G423" s="34"/>
      <c r="H423" s="34" t="s">
        <v>185</v>
      </c>
      <c r="I423" s="34">
        <v>150</v>
      </c>
      <c r="J423" s="34"/>
      <c r="K423" s="34"/>
      <c r="L423" s="37" t="s">
        <v>37</v>
      </c>
      <c r="M423" s="33" t="s">
        <v>129</v>
      </c>
    </row>
    <row r="424" spans="1:13" ht="102" hidden="1" customHeight="1">
      <c r="A424" s="405"/>
      <c r="B424" s="33">
        <v>12</v>
      </c>
      <c r="C424" s="36" t="s">
        <v>202</v>
      </c>
      <c r="D424" s="33">
        <v>2026</v>
      </c>
      <c r="E424" s="35" t="s">
        <v>34</v>
      </c>
      <c r="F424" s="34">
        <f>G424+H424+I424+J424+K424</f>
        <v>0</v>
      </c>
      <c r="G424" s="34"/>
      <c r="H424" s="34">
        <v>0</v>
      </c>
      <c r="I424" s="34"/>
      <c r="J424" s="34"/>
      <c r="K424" s="34"/>
      <c r="L424" s="37" t="s">
        <v>37</v>
      </c>
      <c r="M424" s="33" t="s">
        <v>879</v>
      </c>
    </row>
    <row r="425" spans="1:13" ht="84" hidden="1" customHeight="1">
      <c r="A425" s="405"/>
      <c r="B425" s="33">
        <v>13</v>
      </c>
      <c r="C425" s="36" t="s">
        <v>203</v>
      </c>
      <c r="D425" s="33">
        <v>2026</v>
      </c>
      <c r="E425" s="35" t="s">
        <v>34</v>
      </c>
      <c r="F425" s="34">
        <f>G425+H425+I425+J425+K425</f>
        <v>6</v>
      </c>
      <c r="G425" s="34"/>
      <c r="H425" s="34"/>
      <c r="I425" s="34">
        <v>6</v>
      </c>
      <c r="J425" s="34"/>
      <c r="K425" s="34"/>
      <c r="L425" s="37" t="s">
        <v>37</v>
      </c>
      <c r="M425" s="33" t="s">
        <v>63</v>
      </c>
    </row>
    <row r="426" spans="1:13" ht="101.25" hidden="1" customHeight="1">
      <c r="A426" s="405"/>
      <c r="B426" s="33">
        <v>14</v>
      </c>
      <c r="C426" s="162" t="s">
        <v>880</v>
      </c>
      <c r="D426" s="37">
        <v>2026</v>
      </c>
      <c r="E426" s="150" t="s">
        <v>34</v>
      </c>
      <c r="F426" s="34">
        <v>17.8</v>
      </c>
      <c r="G426" s="34"/>
      <c r="H426" s="34"/>
      <c r="I426" s="34">
        <v>17.8</v>
      </c>
      <c r="J426" s="34"/>
      <c r="K426" s="34"/>
      <c r="L426" s="37" t="s">
        <v>37</v>
      </c>
      <c r="M426" s="33" t="s">
        <v>63</v>
      </c>
    </row>
    <row r="427" spans="1:13" ht="120" hidden="1" customHeight="1">
      <c r="A427" s="405"/>
      <c r="B427" s="33">
        <v>15</v>
      </c>
      <c r="C427" s="162" t="s">
        <v>881</v>
      </c>
      <c r="D427" s="37">
        <v>2026</v>
      </c>
      <c r="E427" s="150" t="s">
        <v>34</v>
      </c>
      <c r="F427" s="34">
        <v>250</v>
      </c>
      <c r="G427" s="34"/>
      <c r="H427" s="34"/>
      <c r="I427" s="34">
        <v>250</v>
      </c>
      <c r="J427" s="34"/>
      <c r="K427" s="34"/>
      <c r="L427" s="37" t="s">
        <v>37</v>
      </c>
      <c r="M427" s="33" t="s">
        <v>57</v>
      </c>
    </row>
    <row r="428" spans="1:13" ht="84" hidden="1" customHeight="1">
      <c r="A428" s="405"/>
      <c r="B428" s="33">
        <v>16</v>
      </c>
      <c r="C428" s="155" t="s">
        <v>199</v>
      </c>
      <c r="D428" s="37">
        <v>2026</v>
      </c>
      <c r="E428" s="150" t="s">
        <v>34</v>
      </c>
      <c r="F428" s="34">
        <f>G428+H428+I428+J428+K428</f>
        <v>37.1</v>
      </c>
      <c r="G428" s="34">
        <v>37.1</v>
      </c>
      <c r="H428" s="34"/>
      <c r="I428" s="34"/>
      <c r="J428" s="34"/>
      <c r="K428" s="34"/>
      <c r="L428" s="37" t="s">
        <v>37</v>
      </c>
      <c r="M428" s="33" t="s">
        <v>200</v>
      </c>
    </row>
    <row r="429" spans="1:13" ht="170.25" hidden="1" customHeight="1">
      <c r="A429" s="405"/>
      <c r="B429" s="33">
        <v>17</v>
      </c>
      <c r="C429" s="162" t="s">
        <v>201</v>
      </c>
      <c r="D429" s="37">
        <v>2026</v>
      </c>
      <c r="E429" s="150" t="s">
        <v>34</v>
      </c>
      <c r="F429" s="34">
        <f>G429+H429+I429+J429+K429</f>
        <v>50</v>
      </c>
      <c r="G429" s="34"/>
      <c r="H429" s="34"/>
      <c r="I429" s="34">
        <v>50</v>
      </c>
      <c r="J429" s="34"/>
      <c r="K429" s="34"/>
      <c r="L429" s="37" t="s">
        <v>37</v>
      </c>
      <c r="M429" s="33" t="s">
        <v>194</v>
      </c>
    </row>
    <row r="430" spans="1:13" ht="192.75" hidden="1" customHeight="1">
      <c r="A430" s="405"/>
      <c r="B430" s="33">
        <v>18</v>
      </c>
      <c r="C430" s="259" t="s">
        <v>1057</v>
      </c>
      <c r="D430" s="149">
        <v>2026</v>
      </c>
      <c r="E430" s="35" t="s">
        <v>916</v>
      </c>
      <c r="F430" s="151">
        <f>G430+H430+I430+J430+K430</f>
        <v>120</v>
      </c>
      <c r="G430" s="151"/>
      <c r="H430" s="151"/>
      <c r="I430" s="152">
        <v>120</v>
      </c>
      <c r="J430" s="152"/>
      <c r="K430" s="152"/>
      <c r="L430" s="150" t="s">
        <v>917</v>
      </c>
      <c r="M430" s="149" t="s">
        <v>142</v>
      </c>
    </row>
    <row r="431" spans="1:13" ht="112.5" hidden="1" customHeight="1">
      <c r="A431" s="405"/>
      <c r="B431" s="33">
        <v>19</v>
      </c>
      <c r="C431" s="259" t="s">
        <v>918</v>
      </c>
      <c r="D431" s="149">
        <v>2026</v>
      </c>
      <c r="E431" s="35" t="s">
        <v>34</v>
      </c>
      <c r="F431" s="151">
        <f>H431</f>
        <v>460</v>
      </c>
      <c r="G431" s="151"/>
      <c r="H431" s="151">
        <v>460</v>
      </c>
      <c r="I431" s="152"/>
      <c r="J431" s="152"/>
      <c r="K431" s="152"/>
      <c r="L431" s="150" t="s">
        <v>37</v>
      </c>
      <c r="M431" s="149" t="s">
        <v>919</v>
      </c>
    </row>
    <row r="432" spans="1:13" ht="114" hidden="1" customHeight="1">
      <c r="A432" s="395"/>
      <c r="B432" s="33">
        <v>20</v>
      </c>
      <c r="C432" s="179" t="s">
        <v>1027</v>
      </c>
      <c r="D432" s="149">
        <v>2026</v>
      </c>
      <c r="E432" s="35" t="s">
        <v>34</v>
      </c>
      <c r="F432" s="151">
        <f>G432+H432+I432+J432+K432</f>
        <v>300</v>
      </c>
      <c r="G432" s="151"/>
      <c r="H432" s="151"/>
      <c r="I432" s="152">
        <v>300</v>
      </c>
      <c r="J432" s="152"/>
      <c r="K432" s="152"/>
      <c r="L432" s="37" t="s">
        <v>37</v>
      </c>
      <c r="M432" s="149" t="s">
        <v>57</v>
      </c>
    </row>
    <row r="433" spans="1:13" ht="15" hidden="1" customHeight="1">
      <c r="A433" s="100"/>
      <c r="B433" s="100"/>
      <c r="C433" s="44" t="s">
        <v>187</v>
      </c>
      <c r="D433" s="44"/>
      <c r="E433" s="44"/>
      <c r="F433" s="13">
        <f>G433+H433+I433+J433+K433</f>
        <v>3745.1929999999998</v>
      </c>
      <c r="G433" s="13">
        <f>SUM(G413:G432)</f>
        <v>644.86</v>
      </c>
      <c r="H433" s="13">
        <f t="shared" ref="H433:K433" si="62">SUM(H413:H432)</f>
        <v>460</v>
      </c>
      <c r="I433" s="13">
        <f t="shared" si="62"/>
        <v>2640.3329999999996</v>
      </c>
      <c r="J433" s="13">
        <f t="shared" si="62"/>
        <v>0</v>
      </c>
      <c r="K433" s="13">
        <f t="shared" si="62"/>
        <v>0</v>
      </c>
      <c r="L433" s="101"/>
      <c r="M433" s="101"/>
    </row>
    <row r="434" spans="1:13" ht="15" hidden="1" customHeight="1">
      <c r="A434" s="399" t="s">
        <v>825</v>
      </c>
      <c r="B434" s="400"/>
      <c r="C434" s="400"/>
      <c r="D434" s="400"/>
      <c r="E434" s="400"/>
      <c r="F434" s="400"/>
      <c r="G434" s="400"/>
      <c r="H434" s="400"/>
      <c r="I434" s="400"/>
      <c r="J434" s="400"/>
      <c r="K434" s="400"/>
      <c r="L434" s="400"/>
      <c r="M434" s="401"/>
    </row>
    <row r="435" spans="1:13" ht="63" hidden="1" customHeight="1">
      <c r="A435" s="392" t="s">
        <v>29</v>
      </c>
      <c r="B435" s="44"/>
      <c r="C435" s="14" t="s">
        <v>376</v>
      </c>
      <c r="D435" s="44"/>
      <c r="E435" s="30"/>
      <c r="F435" s="45"/>
      <c r="G435" s="45"/>
      <c r="H435" s="45"/>
      <c r="I435" s="45"/>
      <c r="J435" s="45"/>
      <c r="K435" s="45"/>
      <c r="L435" s="43"/>
      <c r="M435" s="43"/>
    </row>
    <row r="436" spans="1:13" ht="62.25" hidden="1" customHeight="1">
      <c r="A436" s="392"/>
      <c r="B436" s="46" t="s">
        <v>18</v>
      </c>
      <c r="C436" s="40" t="s">
        <v>378</v>
      </c>
      <c r="D436" s="28"/>
      <c r="E436" s="47"/>
      <c r="F436" s="48"/>
      <c r="G436" s="48"/>
      <c r="H436" s="48"/>
      <c r="I436" s="48"/>
      <c r="J436" s="48"/>
      <c r="K436" s="48"/>
      <c r="L436" s="28"/>
      <c r="M436" s="28"/>
    </row>
    <row r="437" spans="1:13" ht="81.75" hidden="1" customHeight="1">
      <c r="A437" s="392"/>
      <c r="B437" s="27" t="s">
        <v>377</v>
      </c>
      <c r="C437" s="11" t="s">
        <v>464</v>
      </c>
      <c r="D437" s="33">
        <v>2026</v>
      </c>
      <c r="E437" s="20" t="s">
        <v>379</v>
      </c>
      <c r="F437" s="146">
        <f t="shared" ref="F437:F443" si="63">G437+H437+I437+J437+K437</f>
        <v>5400</v>
      </c>
      <c r="G437" s="146"/>
      <c r="H437" s="146"/>
      <c r="I437" s="146">
        <v>5000</v>
      </c>
      <c r="J437" s="49"/>
      <c r="K437" s="49">
        <v>400</v>
      </c>
      <c r="L437" s="43" t="s">
        <v>466</v>
      </c>
      <c r="M437" s="43" t="s">
        <v>465</v>
      </c>
    </row>
    <row r="438" spans="1:13" ht="94.5" hidden="1" customHeight="1">
      <c r="A438" s="392"/>
      <c r="B438" s="27" t="s">
        <v>461</v>
      </c>
      <c r="C438" s="11" t="s">
        <v>380</v>
      </c>
      <c r="D438" s="33">
        <v>2026</v>
      </c>
      <c r="E438" s="20" t="s">
        <v>379</v>
      </c>
      <c r="F438" s="146">
        <f t="shared" si="63"/>
        <v>2350</v>
      </c>
      <c r="G438" s="146"/>
      <c r="H438" s="146"/>
      <c r="I438" s="146">
        <v>2350</v>
      </c>
      <c r="J438" s="49"/>
      <c r="K438" s="49"/>
      <c r="L438" s="43" t="s">
        <v>467</v>
      </c>
      <c r="M438" s="43" t="s">
        <v>28</v>
      </c>
    </row>
    <row r="439" spans="1:13" ht="81.75" hidden="1" customHeight="1">
      <c r="A439" s="392"/>
      <c r="B439" s="27" t="s">
        <v>462</v>
      </c>
      <c r="C439" s="11" t="s">
        <v>381</v>
      </c>
      <c r="D439" s="33">
        <v>2026</v>
      </c>
      <c r="E439" s="20" t="s">
        <v>379</v>
      </c>
      <c r="F439" s="146">
        <f t="shared" si="63"/>
        <v>200</v>
      </c>
      <c r="G439" s="49"/>
      <c r="H439" s="49"/>
      <c r="I439" s="146">
        <v>200</v>
      </c>
      <c r="J439" s="49"/>
      <c r="K439" s="49"/>
      <c r="L439" s="43" t="s">
        <v>291</v>
      </c>
      <c r="M439" s="27" t="s">
        <v>142</v>
      </c>
    </row>
    <row r="440" spans="1:13" ht="49.5" hidden="1" customHeight="1">
      <c r="A440" s="392"/>
      <c r="B440" s="27" t="s">
        <v>463</v>
      </c>
      <c r="C440" s="29" t="s">
        <v>382</v>
      </c>
      <c r="D440" s="33">
        <v>2026</v>
      </c>
      <c r="E440" s="20" t="s">
        <v>379</v>
      </c>
      <c r="F440" s="146">
        <f t="shared" si="63"/>
        <v>25</v>
      </c>
      <c r="G440" s="45"/>
      <c r="H440" s="45"/>
      <c r="I440" s="146">
        <v>25</v>
      </c>
      <c r="J440" s="49"/>
      <c r="K440" s="49"/>
      <c r="L440" s="43" t="s">
        <v>383</v>
      </c>
      <c r="M440" s="43" t="s">
        <v>384</v>
      </c>
    </row>
    <row r="441" spans="1:13" ht="96" hidden="1" customHeight="1">
      <c r="A441" s="392"/>
      <c r="B441" s="27" t="s">
        <v>710</v>
      </c>
      <c r="C441" s="29" t="s">
        <v>711</v>
      </c>
      <c r="D441" s="33">
        <v>2026</v>
      </c>
      <c r="E441" s="20" t="s">
        <v>379</v>
      </c>
      <c r="F441" s="146">
        <f t="shared" si="63"/>
        <v>1250</v>
      </c>
      <c r="G441" s="45"/>
      <c r="H441" s="45"/>
      <c r="I441" s="146">
        <v>1250</v>
      </c>
      <c r="J441" s="49"/>
      <c r="K441" s="49"/>
      <c r="L441" s="43" t="s">
        <v>712</v>
      </c>
      <c r="M441" s="43" t="s">
        <v>142</v>
      </c>
    </row>
    <row r="442" spans="1:13" ht="85.5" hidden="1" customHeight="1">
      <c r="A442" s="392"/>
      <c r="B442" s="27" t="s">
        <v>742</v>
      </c>
      <c r="C442" s="29" t="s">
        <v>755</v>
      </c>
      <c r="D442" s="33">
        <v>2026</v>
      </c>
      <c r="E442" s="20" t="s">
        <v>379</v>
      </c>
      <c r="F442" s="146">
        <f t="shared" si="63"/>
        <v>50</v>
      </c>
      <c r="G442" s="45"/>
      <c r="H442" s="45"/>
      <c r="I442" s="146">
        <v>50</v>
      </c>
      <c r="J442" s="49"/>
      <c r="K442" s="49"/>
      <c r="L442" s="85" t="s">
        <v>432</v>
      </c>
      <c r="M442" s="85" t="s">
        <v>207</v>
      </c>
    </row>
    <row r="443" spans="1:13" ht="174.75" hidden="1" customHeight="1">
      <c r="A443" s="392"/>
      <c r="B443" s="27" t="s">
        <v>923</v>
      </c>
      <c r="C443" s="29" t="s">
        <v>924</v>
      </c>
      <c r="D443" s="33">
        <v>2026</v>
      </c>
      <c r="E443" s="20" t="s">
        <v>379</v>
      </c>
      <c r="F443" s="146">
        <f t="shared" si="63"/>
        <v>3600</v>
      </c>
      <c r="G443" s="45"/>
      <c r="H443" s="45"/>
      <c r="I443" s="146">
        <v>3600</v>
      </c>
      <c r="J443" s="49"/>
      <c r="K443" s="182"/>
      <c r="L443" s="183" t="s">
        <v>925</v>
      </c>
      <c r="M443" s="184" t="s">
        <v>19</v>
      </c>
    </row>
    <row r="444" spans="1:13" ht="33" hidden="1" customHeight="1">
      <c r="A444" s="392"/>
      <c r="B444" s="46" t="s">
        <v>205</v>
      </c>
      <c r="C444" s="40" t="s">
        <v>385</v>
      </c>
      <c r="D444" s="33"/>
      <c r="E444" s="47"/>
      <c r="F444" s="146"/>
      <c r="G444" s="48"/>
      <c r="H444" s="48"/>
      <c r="I444" s="54"/>
      <c r="J444" s="54"/>
      <c r="K444" s="48"/>
      <c r="L444" s="115"/>
      <c r="M444" s="115"/>
    </row>
    <row r="445" spans="1:13" ht="137.25" hidden="1" customHeight="1">
      <c r="A445" s="409"/>
      <c r="B445" s="120" t="s">
        <v>387</v>
      </c>
      <c r="C445" s="254" t="s">
        <v>1000</v>
      </c>
      <c r="D445" s="136">
        <v>2026</v>
      </c>
      <c r="E445" s="202" t="s">
        <v>379</v>
      </c>
      <c r="F445" s="146">
        <f>I445</f>
        <v>605</v>
      </c>
      <c r="G445" s="203"/>
      <c r="H445" s="203"/>
      <c r="I445" s="255">
        <v>605</v>
      </c>
      <c r="J445" s="125"/>
      <c r="K445" s="126"/>
      <c r="L445" s="223" t="s">
        <v>1001</v>
      </c>
      <c r="M445" s="223" t="s">
        <v>25</v>
      </c>
    </row>
    <row r="446" spans="1:13" ht="49.5" hidden="1" customHeight="1">
      <c r="A446" s="392"/>
      <c r="B446" s="113">
        <v>3</v>
      </c>
      <c r="C446" s="114" t="s">
        <v>557</v>
      </c>
      <c r="D446" s="115"/>
      <c r="E446" s="116"/>
      <c r="F446" s="117"/>
      <c r="G446" s="118"/>
      <c r="H446" s="118"/>
      <c r="I446" s="119"/>
      <c r="J446" s="118"/>
      <c r="K446" s="118"/>
      <c r="L446" s="115"/>
      <c r="M446" s="115"/>
    </row>
    <row r="447" spans="1:13" ht="81" hidden="1" customHeight="1">
      <c r="A447" s="392"/>
      <c r="B447" s="27" t="s">
        <v>468</v>
      </c>
      <c r="C447" s="29" t="s">
        <v>559</v>
      </c>
      <c r="D447" s="43">
        <v>2026</v>
      </c>
      <c r="E447" s="20" t="s">
        <v>379</v>
      </c>
      <c r="F447" s="146">
        <f>G447+H447+I447+J447+K447</f>
        <v>5400</v>
      </c>
      <c r="G447" s="49"/>
      <c r="H447" s="49"/>
      <c r="I447" s="146">
        <v>5400</v>
      </c>
      <c r="J447" s="49"/>
      <c r="K447" s="49"/>
      <c r="L447" s="43" t="s">
        <v>479</v>
      </c>
      <c r="M447" s="43" t="s">
        <v>777</v>
      </c>
    </row>
    <row r="448" spans="1:13" ht="51.75" hidden="1" customHeight="1">
      <c r="A448" s="392"/>
      <c r="B448" s="27" t="s">
        <v>469</v>
      </c>
      <c r="C448" s="29" t="s">
        <v>558</v>
      </c>
      <c r="D448" s="43">
        <v>2026</v>
      </c>
      <c r="E448" s="20" t="s">
        <v>379</v>
      </c>
      <c r="F448" s="146">
        <f>G448+H448+I448+J448+K448</f>
        <v>2000</v>
      </c>
      <c r="G448" s="49"/>
      <c r="H448" s="49"/>
      <c r="I448" s="146">
        <v>2000</v>
      </c>
      <c r="J448" s="146"/>
      <c r="K448" s="146"/>
      <c r="L448" s="43" t="s">
        <v>481</v>
      </c>
      <c r="M448" s="43" t="s">
        <v>142</v>
      </c>
    </row>
    <row r="449" spans="1:13" ht="63" hidden="1" customHeight="1">
      <c r="A449" s="392"/>
      <c r="B449" s="27" t="s">
        <v>470</v>
      </c>
      <c r="C449" s="29" t="s">
        <v>560</v>
      </c>
      <c r="D449" s="43">
        <v>2026</v>
      </c>
      <c r="E449" s="20" t="s">
        <v>379</v>
      </c>
      <c r="F449" s="146">
        <f>G449+H449+I449+J449+K449</f>
        <v>0</v>
      </c>
      <c r="G449" s="49"/>
      <c r="H449" s="49"/>
      <c r="I449" s="146"/>
      <c r="J449" s="146"/>
      <c r="K449" s="146"/>
      <c r="L449" s="43"/>
      <c r="M449" s="28"/>
    </row>
    <row r="450" spans="1:13" ht="75.75" hidden="1" customHeight="1">
      <c r="A450" s="392"/>
      <c r="B450" s="27" t="s">
        <v>471</v>
      </c>
      <c r="C450" s="29" t="s">
        <v>386</v>
      </c>
      <c r="D450" s="43">
        <v>2026</v>
      </c>
      <c r="E450" s="20" t="s">
        <v>379</v>
      </c>
      <c r="F450" s="146">
        <f>G450+H450+I450+J450+K450</f>
        <v>2120</v>
      </c>
      <c r="G450" s="49"/>
      <c r="H450" s="49"/>
      <c r="I450" s="146">
        <v>2120</v>
      </c>
      <c r="J450" s="146"/>
      <c r="K450" s="146"/>
      <c r="L450" s="43" t="s">
        <v>478</v>
      </c>
      <c r="M450" s="43">
        <v>0.5</v>
      </c>
    </row>
    <row r="451" spans="1:13" ht="90.75" hidden="1" customHeight="1">
      <c r="A451" s="394" t="s">
        <v>29</v>
      </c>
      <c r="B451" s="27" t="s">
        <v>472</v>
      </c>
      <c r="C451" s="40" t="s">
        <v>895</v>
      </c>
      <c r="D451" s="44"/>
      <c r="E451" s="30"/>
      <c r="F451" s="146"/>
      <c r="G451" s="45"/>
      <c r="H451" s="45"/>
      <c r="I451" s="15"/>
      <c r="J451" s="15"/>
      <c r="K451" s="15"/>
      <c r="L451" s="44"/>
      <c r="M451" s="44"/>
    </row>
    <row r="452" spans="1:13" ht="51" hidden="1" customHeight="1">
      <c r="A452" s="405"/>
      <c r="B452" s="27" t="s">
        <v>473</v>
      </c>
      <c r="C452" s="29" t="s">
        <v>561</v>
      </c>
      <c r="D452" s="43">
        <v>2026</v>
      </c>
      <c r="E452" s="20" t="s">
        <v>379</v>
      </c>
      <c r="F452" s="146">
        <f>G452+H452+I452+J452+K452</f>
        <v>4560</v>
      </c>
      <c r="G452" s="49"/>
      <c r="H452" s="49"/>
      <c r="I452" s="146">
        <v>4560</v>
      </c>
      <c r="J452" s="146"/>
      <c r="K452" s="146"/>
      <c r="L452" s="43" t="s">
        <v>479</v>
      </c>
      <c r="M452" s="43" t="s">
        <v>778</v>
      </c>
    </row>
    <row r="453" spans="1:13" ht="50.25" hidden="1" customHeight="1">
      <c r="A453" s="395"/>
      <c r="B453" s="27" t="s">
        <v>474</v>
      </c>
      <c r="C453" s="29" t="s">
        <v>388</v>
      </c>
      <c r="D453" s="43">
        <v>2026</v>
      </c>
      <c r="E453" s="20" t="s">
        <v>379</v>
      </c>
      <c r="F453" s="146">
        <f>G453+H453+I453+J453+K453</f>
        <v>1667</v>
      </c>
      <c r="G453" s="49"/>
      <c r="H453" s="49"/>
      <c r="I453" s="146">
        <v>1500</v>
      </c>
      <c r="J453" s="146"/>
      <c r="K453" s="146">
        <v>167</v>
      </c>
      <c r="L453" s="43"/>
      <c r="M453" s="43"/>
    </row>
    <row r="454" spans="1:13" ht="65.25" hidden="1" customHeight="1">
      <c r="A454" s="392" t="s">
        <v>692</v>
      </c>
      <c r="B454" s="27" t="s">
        <v>367</v>
      </c>
      <c r="C454" s="40" t="s">
        <v>389</v>
      </c>
      <c r="D454" s="44"/>
      <c r="E454" s="30"/>
      <c r="F454" s="146"/>
      <c r="G454" s="45"/>
      <c r="H454" s="45"/>
      <c r="I454" s="15"/>
      <c r="J454" s="15"/>
      <c r="K454" s="15"/>
      <c r="L454" s="44"/>
      <c r="M454" s="44"/>
    </row>
    <row r="455" spans="1:13" ht="59.25" hidden="1" customHeight="1">
      <c r="A455" s="392"/>
      <c r="B455" s="27" t="s">
        <v>475</v>
      </c>
      <c r="C455" s="29" t="s">
        <v>390</v>
      </c>
      <c r="D455" s="43">
        <v>2026</v>
      </c>
      <c r="E455" s="20" t="s">
        <v>379</v>
      </c>
      <c r="F455" s="146">
        <f>G455+H455+I455+J455+K455</f>
        <v>3640</v>
      </c>
      <c r="G455" s="49"/>
      <c r="H455" s="49"/>
      <c r="I455" s="146">
        <v>3640</v>
      </c>
      <c r="J455" s="146"/>
      <c r="K455" s="146"/>
      <c r="L455" s="43" t="s">
        <v>482</v>
      </c>
      <c r="M455" s="43" t="s">
        <v>483</v>
      </c>
    </row>
    <row r="456" spans="1:13" ht="48.75" hidden="1" customHeight="1">
      <c r="A456" s="392"/>
      <c r="B456" s="27" t="s">
        <v>476</v>
      </c>
      <c r="C456" s="29" t="s">
        <v>391</v>
      </c>
      <c r="D456" s="43">
        <v>2026</v>
      </c>
      <c r="E456" s="20" t="s">
        <v>379</v>
      </c>
      <c r="F456" s="146">
        <f>G456+H456+I456+J456+K456</f>
        <v>800</v>
      </c>
      <c r="G456" s="49"/>
      <c r="H456" s="49"/>
      <c r="I456" s="146">
        <v>800</v>
      </c>
      <c r="J456" s="146"/>
      <c r="K456" s="146"/>
      <c r="L456" s="43" t="s">
        <v>406</v>
      </c>
      <c r="M456" s="43" t="s">
        <v>142</v>
      </c>
    </row>
    <row r="457" spans="1:13" ht="87.75" hidden="1" customHeight="1">
      <c r="A457" s="392"/>
      <c r="B457" s="27" t="s">
        <v>477</v>
      </c>
      <c r="C457" s="29" t="s">
        <v>392</v>
      </c>
      <c r="D457" s="43">
        <v>2026</v>
      </c>
      <c r="E457" s="20" t="s">
        <v>379</v>
      </c>
      <c r="F457" s="146">
        <f>G457+H457+I457+J457+K457</f>
        <v>250</v>
      </c>
      <c r="G457" s="49"/>
      <c r="H457" s="49"/>
      <c r="I457" s="146">
        <v>250</v>
      </c>
      <c r="J457" s="146"/>
      <c r="K457" s="146"/>
      <c r="L457" s="43" t="s">
        <v>484</v>
      </c>
      <c r="M457" s="43" t="s">
        <v>142</v>
      </c>
    </row>
    <row r="458" spans="1:13" ht="81" hidden="1" customHeight="1">
      <c r="A458" s="394" t="s">
        <v>700</v>
      </c>
      <c r="B458" s="55"/>
      <c r="C458" s="14" t="s">
        <v>393</v>
      </c>
      <c r="D458" s="43"/>
      <c r="E458" s="20"/>
      <c r="F458" s="146"/>
      <c r="G458" s="45"/>
      <c r="H458" s="45"/>
      <c r="I458" s="45"/>
      <c r="J458" s="45"/>
      <c r="K458" s="45"/>
      <c r="L458" s="43"/>
      <c r="M458" s="43"/>
    </row>
    <row r="459" spans="1:13" ht="34.5" hidden="1" customHeight="1">
      <c r="A459" s="405"/>
      <c r="B459" s="46" t="s">
        <v>485</v>
      </c>
      <c r="C459" s="40" t="s">
        <v>394</v>
      </c>
      <c r="D459" s="51"/>
      <c r="E459" s="51"/>
      <c r="F459" s="146"/>
      <c r="G459" s="45"/>
      <c r="H459" s="45"/>
      <c r="I459" s="45"/>
      <c r="J459" s="45"/>
      <c r="K459" s="45"/>
      <c r="L459" s="107"/>
      <c r="M459" s="51"/>
    </row>
    <row r="460" spans="1:13" ht="130.5" hidden="1" customHeight="1">
      <c r="A460" s="405"/>
      <c r="B460" s="27" t="s">
        <v>486</v>
      </c>
      <c r="C460" s="11" t="s">
        <v>395</v>
      </c>
      <c r="D460" s="43">
        <v>2026</v>
      </c>
      <c r="E460" s="98" t="s">
        <v>379</v>
      </c>
      <c r="F460" s="146">
        <f t="shared" ref="F460:F469" si="64">G460+H460+I460+J460+K460</f>
        <v>3000</v>
      </c>
      <c r="G460" s="49"/>
      <c r="H460" s="49"/>
      <c r="I460" s="49">
        <v>3000</v>
      </c>
      <c r="J460" s="49"/>
      <c r="K460" s="49"/>
      <c r="L460" s="43" t="s">
        <v>291</v>
      </c>
      <c r="M460" s="43" t="s">
        <v>142</v>
      </c>
    </row>
    <row r="461" spans="1:13" ht="78" hidden="1" customHeight="1">
      <c r="A461" s="405"/>
      <c r="B461" s="27" t="s">
        <v>487</v>
      </c>
      <c r="C461" s="29" t="s">
        <v>396</v>
      </c>
      <c r="D461" s="43">
        <v>2026</v>
      </c>
      <c r="E461" s="43" t="s">
        <v>407</v>
      </c>
      <c r="F461" s="146">
        <f t="shared" si="64"/>
        <v>1900</v>
      </c>
      <c r="G461" s="49"/>
      <c r="H461" s="49"/>
      <c r="I461" s="146">
        <v>1900</v>
      </c>
      <c r="J461" s="49"/>
      <c r="K461" s="49"/>
      <c r="L461" s="43" t="s">
        <v>291</v>
      </c>
      <c r="M461" s="43" t="s">
        <v>497</v>
      </c>
    </row>
    <row r="462" spans="1:13" ht="57" hidden="1" customHeight="1">
      <c r="A462" s="405"/>
      <c r="B462" s="27" t="s">
        <v>488</v>
      </c>
      <c r="C462" s="11" t="s">
        <v>562</v>
      </c>
      <c r="D462" s="43">
        <v>2026</v>
      </c>
      <c r="E462" s="43" t="s">
        <v>407</v>
      </c>
      <c r="F462" s="146">
        <f t="shared" si="64"/>
        <v>112.002</v>
      </c>
      <c r="G462" s="49"/>
      <c r="H462" s="49"/>
      <c r="I462" s="146">
        <v>112.002</v>
      </c>
      <c r="J462" s="49"/>
      <c r="K462" s="49"/>
      <c r="L462" s="43" t="s">
        <v>499</v>
      </c>
      <c r="M462" s="43" t="s">
        <v>498</v>
      </c>
    </row>
    <row r="463" spans="1:13" ht="52.5" hidden="1" customHeight="1">
      <c r="A463" s="405"/>
      <c r="B463" s="27" t="s">
        <v>489</v>
      </c>
      <c r="C463" s="11" t="s">
        <v>563</v>
      </c>
      <c r="D463" s="43">
        <v>2026</v>
      </c>
      <c r="E463" s="43" t="s">
        <v>407</v>
      </c>
      <c r="F463" s="146">
        <f t="shared" si="64"/>
        <v>220.26400000000001</v>
      </c>
      <c r="G463" s="49"/>
      <c r="H463" s="49"/>
      <c r="I463" s="146">
        <v>220.26400000000001</v>
      </c>
      <c r="J463" s="49"/>
      <c r="K463" s="49"/>
      <c r="L463" s="43" t="s">
        <v>499</v>
      </c>
      <c r="M463" s="43" t="s">
        <v>500</v>
      </c>
    </row>
    <row r="464" spans="1:13" ht="99" hidden="1" customHeight="1">
      <c r="A464" s="405"/>
      <c r="B464" s="27" t="s">
        <v>490</v>
      </c>
      <c r="C464" s="11" t="s">
        <v>397</v>
      </c>
      <c r="D464" s="43">
        <v>2026</v>
      </c>
      <c r="E464" s="43" t="s">
        <v>407</v>
      </c>
      <c r="F464" s="146">
        <f t="shared" si="64"/>
        <v>7005.4</v>
      </c>
      <c r="G464" s="49"/>
      <c r="H464" s="49"/>
      <c r="I464" s="146">
        <v>7005.4</v>
      </c>
      <c r="J464" s="49"/>
      <c r="K464" s="49"/>
      <c r="L464" s="43" t="s">
        <v>502</v>
      </c>
      <c r="M464" s="43" t="s">
        <v>501</v>
      </c>
    </row>
    <row r="465" spans="1:13" ht="95.25" hidden="1" customHeight="1">
      <c r="A465" s="405"/>
      <c r="B465" s="27" t="s">
        <v>491</v>
      </c>
      <c r="C465" s="11" t="s">
        <v>398</v>
      </c>
      <c r="D465" s="43">
        <v>2026</v>
      </c>
      <c r="E465" s="20" t="s">
        <v>379</v>
      </c>
      <c r="F465" s="146">
        <f t="shared" si="64"/>
        <v>500</v>
      </c>
      <c r="G465" s="49"/>
      <c r="H465" s="49"/>
      <c r="I465" s="146">
        <v>500</v>
      </c>
      <c r="J465" s="49"/>
      <c r="K465" s="49"/>
      <c r="L465" s="43" t="s">
        <v>503</v>
      </c>
      <c r="M465" s="43" t="s">
        <v>504</v>
      </c>
    </row>
    <row r="466" spans="1:13" ht="51" hidden="1" customHeight="1">
      <c r="A466" s="405"/>
      <c r="B466" s="27" t="s">
        <v>492</v>
      </c>
      <c r="C466" s="11" t="s">
        <v>399</v>
      </c>
      <c r="D466" s="43">
        <v>2026</v>
      </c>
      <c r="E466" s="20" t="s">
        <v>379</v>
      </c>
      <c r="F466" s="146">
        <f t="shared" si="64"/>
        <v>1200</v>
      </c>
      <c r="G466" s="49"/>
      <c r="H466" s="49"/>
      <c r="I466" s="146">
        <v>1200</v>
      </c>
      <c r="J466" s="49"/>
      <c r="K466" s="49"/>
      <c r="L466" s="43" t="s">
        <v>432</v>
      </c>
      <c r="M466" s="43" t="s">
        <v>25</v>
      </c>
    </row>
    <row r="467" spans="1:13" ht="66" hidden="1" customHeight="1">
      <c r="A467" s="405"/>
      <c r="B467" s="27" t="s">
        <v>493</v>
      </c>
      <c r="C467" s="29" t="s">
        <v>400</v>
      </c>
      <c r="D467" s="43">
        <v>2026</v>
      </c>
      <c r="E467" s="20" t="s">
        <v>379</v>
      </c>
      <c r="F467" s="146">
        <f t="shared" si="64"/>
        <v>800</v>
      </c>
      <c r="G467" s="49"/>
      <c r="H467" s="49"/>
      <c r="I467" s="146">
        <v>800</v>
      </c>
      <c r="J467" s="49"/>
      <c r="K467" s="49"/>
      <c r="L467" s="43" t="s">
        <v>406</v>
      </c>
      <c r="M467" s="43" t="s">
        <v>142</v>
      </c>
    </row>
    <row r="468" spans="1:13" ht="120" hidden="1" customHeight="1">
      <c r="A468" s="405"/>
      <c r="B468" s="27" t="s">
        <v>494</v>
      </c>
      <c r="C468" s="29" t="s">
        <v>760</v>
      </c>
      <c r="D468" s="43">
        <v>2026</v>
      </c>
      <c r="E468" s="20" t="s">
        <v>379</v>
      </c>
      <c r="F468" s="146">
        <f t="shared" si="64"/>
        <v>150</v>
      </c>
      <c r="G468" s="49"/>
      <c r="H468" s="49"/>
      <c r="I468" s="146">
        <v>150</v>
      </c>
      <c r="J468" s="49"/>
      <c r="K468" s="49"/>
      <c r="L468" s="43" t="s">
        <v>761</v>
      </c>
      <c r="M468" s="43" t="s">
        <v>648</v>
      </c>
    </row>
    <row r="469" spans="1:13" ht="72" hidden="1" customHeight="1">
      <c r="A469" s="405"/>
      <c r="B469" s="27" t="s">
        <v>495</v>
      </c>
      <c r="C469" s="29" t="s">
        <v>766</v>
      </c>
      <c r="D469" s="43">
        <v>2026</v>
      </c>
      <c r="E469" s="20" t="s">
        <v>379</v>
      </c>
      <c r="F469" s="146">
        <f t="shared" si="64"/>
        <v>10000</v>
      </c>
      <c r="G469" s="49"/>
      <c r="H469" s="49"/>
      <c r="I469" s="146">
        <v>10000</v>
      </c>
      <c r="J469" s="49"/>
      <c r="K469" s="49"/>
      <c r="L469" s="43" t="s">
        <v>767</v>
      </c>
      <c r="M469" s="43" t="s">
        <v>768</v>
      </c>
    </row>
    <row r="470" spans="1:13" ht="17.25" hidden="1" customHeight="1">
      <c r="A470" s="405"/>
      <c r="B470" s="46" t="s">
        <v>496</v>
      </c>
      <c r="C470" s="40" t="s">
        <v>401</v>
      </c>
      <c r="D470" s="51"/>
      <c r="E470" s="51"/>
      <c r="F470" s="146"/>
      <c r="G470" s="45"/>
      <c r="H470" s="45"/>
      <c r="I470" s="45"/>
      <c r="J470" s="45"/>
      <c r="K470" s="45"/>
      <c r="L470" s="107"/>
      <c r="M470" s="51"/>
    </row>
    <row r="471" spans="1:13" ht="97.5" hidden="1" customHeight="1">
      <c r="A471" s="405"/>
      <c r="B471" s="27" t="s">
        <v>505</v>
      </c>
      <c r="C471" s="29" t="s">
        <v>717</v>
      </c>
      <c r="D471" s="43">
        <v>2026</v>
      </c>
      <c r="E471" s="20" t="s">
        <v>379</v>
      </c>
      <c r="F471" s="146">
        <f>G471+H471+I471+J471+K471</f>
        <v>150</v>
      </c>
      <c r="G471" s="49"/>
      <c r="H471" s="49"/>
      <c r="I471" s="146">
        <v>150</v>
      </c>
      <c r="J471" s="49"/>
      <c r="K471" s="49"/>
      <c r="L471" s="43" t="s">
        <v>484</v>
      </c>
      <c r="M471" s="43" t="s">
        <v>142</v>
      </c>
    </row>
    <row r="472" spans="1:13" ht="177" hidden="1" customHeight="1">
      <c r="A472" s="405"/>
      <c r="B472" s="27" t="s">
        <v>506</v>
      </c>
      <c r="C472" s="29" t="s">
        <v>716</v>
      </c>
      <c r="D472" s="43">
        <v>2026</v>
      </c>
      <c r="E472" s="20" t="s">
        <v>379</v>
      </c>
      <c r="F472" s="146">
        <f>G472+H472+I472+J472+K472</f>
        <v>80</v>
      </c>
      <c r="G472" s="49"/>
      <c r="H472" s="49"/>
      <c r="I472" s="146">
        <v>80</v>
      </c>
      <c r="J472" s="49"/>
      <c r="K472" s="49"/>
      <c r="L472" s="43" t="s">
        <v>484</v>
      </c>
      <c r="M472" s="43" t="s">
        <v>142</v>
      </c>
    </row>
    <row r="473" spans="1:13" ht="97.5" hidden="1" customHeight="1">
      <c r="A473" s="405"/>
      <c r="B473" s="27" t="s">
        <v>507</v>
      </c>
      <c r="C473" s="29" t="s">
        <v>718</v>
      </c>
      <c r="D473" s="43">
        <v>2026</v>
      </c>
      <c r="E473" s="20" t="s">
        <v>379</v>
      </c>
      <c r="F473" s="146">
        <f>G473+H473+I473+J473+K473</f>
        <v>96000</v>
      </c>
      <c r="G473" s="49"/>
      <c r="H473" s="49"/>
      <c r="I473" s="146">
        <v>96000</v>
      </c>
      <c r="J473" s="49"/>
      <c r="K473" s="49"/>
      <c r="L473" s="43" t="s">
        <v>402</v>
      </c>
      <c r="M473" s="43" t="s">
        <v>142</v>
      </c>
    </row>
    <row r="474" spans="1:13" ht="85.5" hidden="1" customHeight="1">
      <c r="A474" s="395"/>
      <c r="B474" s="27" t="s">
        <v>508</v>
      </c>
      <c r="C474" s="29" t="s">
        <v>743</v>
      </c>
      <c r="D474" s="43">
        <v>2026</v>
      </c>
      <c r="E474" s="20" t="s">
        <v>379</v>
      </c>
      <c r="F474" s="146">
        <f>G474+H474+I474+J474+K474</f>
        <v>1000</v>
      </c>
      <c r="G474" s="49"/>
      <c r="H474" s="49"/>
      <c r="I474" s="146">
        <v>1000</v>
      </c>
      <c r="J474" s="49"/>
      <c r="K474" s="49"/>
      <c r="L474" s="43" t="s">
        <v>404</v>
      </c>
      <c r="M474" s="43" t="s">
        <v>142</v>
      </c>
    </row>
    <row r="475" spans="1:13" ht="31.5" hidden="1" customHeight="1">
      <c r="A475" s="394" t="s">
        <v>509</v>
      </c>
      <c r="B475" s="44"/>
      <c r="C475" s="14" t="s">
        <v>403</v>
      </c>
      <c r="D475" s="44"/>
      <c r="E475" s="30"/>
      <c r="F475" s="146"/>
      <c r="G475" s="45"/>
      <c r="H475" s="45"/>
      <c r="I475" s="45"/>
      <c r="J475" s="45"/>
      <c r="K475" s="45"/>
      <c r="L475" s="44"/>
      <c r="M475" s="44"/>
    </row>
    <row r="476" spans="1:13" ht="14.25" hidden="1" customHeight="1">
      <c r="A476" s="405"/>
      <c r="B476" s="27" t="s">
        <v>510</v>
      </c>
      <c r="C476" s="40" t="s">
        <v>408</v>
      </c>
      <c r="D476" s="51"/>
      <c r="E476" s="52"/>
      <c r="F476" s="146"/>
      <c r="G476" s="45"/>
      <c r="H476" s="45"/>
      <c r="I476" s="45"/>
      <c r="J476" s="53"/>
      <c r="K476" s="53"/>
      <c r="L476" s="51"/>
      <c r="M476" s="51"/>
    </row>
    <row r="477" spans="1:13" ht="47.25" hidden="1" customHeight="1">
      <c r="A477" s="405"/>
      <c r="B477" s="27" t="s">
        <v>511</v>
      </c>
      <c r="C477" s="11" t="s">
        <v>409</v>
      </c>
      <c r="D477" s="43">
        <v>2026</v>
      </c>
      <c r="E477" s="20" t="s">
        <v>379</v>
      </c>
      <c r="F477" s="146">
        <f>G477+H477+I477+J477+K477</f>
        <v>5800</v>
      </c>
      <c r="G477" s="49"/>
      <c r="H477" s="49"/>
      <c r="I477" s="146">
        <v>5800</v>
      </c>
      <c r="J477" s="49"/>
      <c r="K477" s="49"/>
      <c r="L477" s="43" t="s">
        <v>410</v>
      </c>
      <c r="M477" s="43" t="s">
        <v>411</v>
      </c>
    </row>
    <row r="478" spans="1:13" ht="127.5" hidden="1" customHeight="1">
      <c r="A478" s="405"/>
      <c r="B478" s="27" t="s">
        <v>512</v>
      </c>
      <c r="C478" s="11" t="s">
        <v>412</v>
      </c>
      <c r="D478" s="43">
        <v>2026</v>
      </c>
      <c r="E478" s="20" t="s">
        <v>379</v>
      </c>
      <c r="F478" s="146">
        <f>G478+H478+I478+J478+K478</f>
        <v>5500</v>
      </c>
      <c r="G478" s="49"/>
      <c r="H478" s="49"/>
      <c r="I478" s="146">
        <v>5500</v>
      </c>
      <c r="J478" s="49"/>
      <c r="K478" s="49"/>
      <c r="L478" s="43" t="s">
        <v>413</v>
      </c>
      <c r="M478" s="43" t="s">
        <v>414</v>
      </c>
    </row>
    <row r="479" spans="1:13" ht="45" hidden="1" customHeight="1">
      <c r="A479" s="405"/>
      <c r="B479" s="27" t="s">
        <v>513</v>
      </c>
      <c r="C479" s="29" t="s">
        <v>415</v>
      </c>
      <c r="D479" s="43">
        <v>2026</v>
      </c>
      <c r="E479" s="20" t="s">
        <v>379</v>
      </c>
      <c r="F479" s="146">
        <f>G479+H479+I479+J479+K479</f>
        <v>1500</v>
      </c>
      <c r="G479" s="49"/>
      <c r="H479" s="49"/>
      <c r="I479" s="146">
        <v>1500</v>
      </c>
      <c r="J479" s="49"/>
      <c r="K479" s="49"/>
      <c r="L479" s="43" t="s">
        <v>416</v>
      </c>
      <c r="M479" s="50" t="s">
        <v>417</v>
      </c>
    </row>
    <row r="480" spans="1:13" ht="99.75" hidden="1" customHeight="1">
      <c r="A480" s="405"/>
      <c r="B480" s="27" t="s">
        <v>514</v>
      </c>
      <c r="C480" s="29" t="s">
        <v>779</v>
      </c>
      <c r="D480" s="43"/>
      <c r="E480" s="20" t="s">
        <v>379</v>
      </c>
      <c r="F480" s="146">
        <f>G480+H480+I480+J480+K480</f>
        <v>2516.23</v>
      </c>
      <c r="G480" s="49"/>
      <c r="H480" s="49"/>
      <c r="I480" s="146">
        <v>2516.23</v>
      </c>
      <c r="J480" s="49"/>
      <c r="K480" s="49"/>
      <c r="L480" s="43" t="s">
        <v>458</v>
      </c>
      <c r="M480" s="43" t="s">
        <v>142</v>
      </c>
    </row>
    <row r="481" spans="1:14" ht="46.5" hidden="1" customHeight="1">
      <c r="A481" s="405"/>
      <c r="B481" s="71" t="s">
        <v>515</v>
      </c>
      <c r="C481" s="40" t="s">
        <v>418</v>
      </c>
      <c r="D481" s="43"/>
      <c r="E481" s="20"/>
      <c r="F481" s="146"/>
      <c r="G481" s="49"/>
      <c r="H481" s="49"/>
      <c r="I481" s="49"/>
      <c r="J481" s="49"/>
      <c r="K481" s="49"/>
      <c r="L481" s="43"/>
      <c r="M481" s="43"/>
    </row>
    <row r="482" spans="1:14" ht="56.25" hidden="1" customHeight="1">
      <c r="A482" s="405"/>
      <c r="B482" s="27" t="s">
        <v>516</v>
      </c>
      <c r="C482" s="29" t="s">
        <v>419</v>
      </c>
      <c r="D482" s="43">
        <v>2026</v>
      </c>
      <c r="E482" s="20" t="s">
        <v>379</v>
      </c>
      <c r="F482" s="146">
        <f t="shared" ref="F482:F487" si="65">G482+H482+I482+J482+K482</f>
        <v>12900</v>
      </c>
      <c r="G482" s="49"/>
      <c r="H482" s="49"/>
      <c r="I482" s="146">
        <v>12900</v>
      </c>
      <c r="J482" s="49"/>
      <c r="K482" s="49"/>
      <c r="L482" s="43" t="s">
        <v>420</v>
      </c>
      <c r="M482" s="43" t="s">
        <v>421</v>
      </c>
      <c r="N482" s="77"/>
    </row>
    <row r="483" spans="1:14" ht="45.75" hidden="1" customHeight="1">
      <c r="A483" s="405"/>
      <c r="B483" s="27" t="s">
        <v>517</v>
      </c>
      <c r="C483" s="29" t="s">
        <v>422</v>
      </c>
      <c r="D483" s="43">
        <v>2026</v>
      </c>
      <c r="E483" s="20" t="s">
        <v>379</v>
      </c>
      <c r="F483" s="146">
        <f t="shared" si="65"/>
        <v>3500</v>
      </c>
      <c r="G483" s="49"/>
      <c r="H483" s="49"/>
      <c r="I483" s="146">
        <v>3500</v>
      </c>
      <c r="J483" s="49"/>
      <c r="K483" s="49"/>
      <c r="L483" s="43" t="s">
        <v>423</v>
      </c>
      <c r="M483" s="43" t="s">
        <v>424</v>
      </c>
    </row>
    <row r="484" spans="1:14" ht="48.75" hidden="1" customHeight="1">
      <c r="A484" s="405"/>
      <c r="B484" s="27" t="s">
        <v>518</v>
      </c>
      <c r="C484" s="29" t="s">
        <v>425</v>
      </c>
      <c r="D484" s="43">
        <v>2026</v>
      </c>
      <c r="E484" s="20" t="s">
        <v>379</v>
      </c>
      <c r="F484" s="146">
        <f t="shared" si="65"/>
        <v>1500</v>
      </c>
      <c r="G484" s="45"/>
      <c r="H484" s="45"/>
      <c r="I484" s="146">
        <v>1500</v>
      </c>
      <c r="J484" s="45"/>
      <c r="K484" s="49"/>
      <c r="L484" s="43" t="s">
        <v>423</v>
      </c>
      <c r="M484" s="43" t="s">
        <v>426</v>
      </c>
    </row>
    <row r="485" spans="1:14" ht="81" hidden="1" customHeight="1">
      <c r="A485" s="405"/>
      <c r="B485" s="27" t="s">
        <v>519</v>
      </c>
      <c r="C485" s="29" t="s">
        <v>427</v>
      </c>
      <c r="D485" s="43">
        <v>2026</v>
      </c>
      <c r="E485" s="20" t="s">
        <v>379</v>
      </c>
      <c r="F485" s="146">
        <f t="shared" si="65"/>
        <v>500</v>
      </c>
      <c r="G485" s="49"/>
      <c r="H485" s="49"/>
      <c r="I485" s="146">
        <v>500</v>
      </c>
      <c r="J485" s="49"/>
      <c r="K485" s="49"/>
      <c r="L485" s="43" t="s">
        <v>423</v>
      </c>
      <c r="M485" s="43" t="s">
        <v>428</v>
      </c>
    </row>
    <row r="486" spans="1:14" ht="81" hidden="1" customHeight="1">
      <c r="A486" s="405"/>
      <c r="B486" s="27" t="s">
        <v>744</v>
      </c>
      <c r="C486" s="29" t="s">
        <v>745</v>
      </c>
      <c r="D486" s="43">
        <v>2026</v>
      </c>
      <c r="E486" s="20" t="s">
        <v>379</v>
      </c>
      <c r="F486" s="146">
        <f t="shared" si="65"/>
        <v>1500</v>
      </c>
      <c r="G486" s="49"/>
      <c r="H486" s="49"/>
      <c r="I486" s="146">
        <v>1500</v>
      </c>
      <c r="J486" s="49"/>
      <c r="K486" s="49"/>
      <c r="L486" s="43" t="s">
        <v>432</v>
      </c>
      <c r="M486" s="43" t="s">
        <v>142</v>
      </c>
    </row>
    <row r="487" spans="1:14" ht="110.25" hidden="1" customHeight="1">
      <c r="A487" s="405"/>
      <c r="B487" s="27" t="s">
        <v>746</v>
      </c>
      <c r="C487" s="29" t="s">
        <v>747</v>
      </c>
      <c r="D487" s="43">
        <v>2026</v>
      </c>
      <c r="E487" s="20" t="s">
        <v>379</v>
      </c>
      <c r="F487" s="146">
        <f t="shared" si="65"/>
        <v>475</v>
      </c>
      <c r="G487" s="49"/>
      <c r="H487" s="49"/>
      <c r="I487" s="146">
        <v>475</v>
      </c>
      <c r="J487" s="49"/>
      <c r="K487" s="49"/>
      <c r="L487" s="43" t="s">
        <v>748</v>
      </c>
      <c r="M487" s="43" t="s">
        <v>142</v>
      </c>
    </row>
    <row r="488" spans="1:14" ht="48" hidden="1" customHeight="1">
      <c r="A488" s="405"/>
      <c r="B488" s="46" t="s">
        <v>520</v>
      </c>
      <c r="C488" s="40" t="s">
        <v>429</v>
      </c>
      <c r="D488" s="51"/>
      <c r="E488" s="52"/>
      <c r="F488" s="146"/>
      <c r="G488" s="45"/>
      <c r="H488" s="45"/>
      <c r="I488" s="15"/>
      <c r="J488" s="53"/>
      <c r="K488" s="53"/>
      <c r="L488" s="51"/>
      <c r="M488" s="51"/>
    </row>
    <row r="489" spans="1:14" ht="50.25" hidden="1" customHeight="1">
      <c r="A489" s="405"/>
      <c r="B489" s="27" t="s">
        <v>521</v>
      </c>
      <c r="C489" s="99" t="s">
        <v>430</v>
      </c>
      <c r="D489" s="43">
        <v>2026</v>
      </c>
      <c r="E489" s="20" t="s">
        <v>379</v>
      </c>
      <c r="F489" s="146">
        <f>G489+H489+I489+J489+K489</f>
        <v>8000</v>
      </c>
      <c r="G489" s="49"/>
      <c r="H489" s="49"/>
      <c r="I489" s="146">
        <v>8000</v>
      </c>
      <c r="J489" s="49"/>
      <c r="K489" s="49"/>
      <c r="L489" s="43" t="s">
        <v>459</v>
      </c>
      <c r="M489" s="43" t="s">
        <v>431</v>
      </c>
    </row>
    <row r="490" spans="1:14" ht="51" hidden="1" customHeight="1">
      <c r="A490" s="405"/>
      <c r="B490" s="27" t="s">
        <v>522</v>
      </c>
      <c r="C490" s="29" t="s">
        <v>460</v>
      </c>
      <c r="D490" s="43">
        <v>2026</v>
      </c>
      <c r="E490" s="20" t="s">
        <v>379</v>
      </c>
      <c r="F490" s="146">
        <f>G490+H490+I490+J490+K490</f>
        <v>500</v>
      </c>
      <c r="G490" s="49"/>
      <c r="H490" s="49"/>
      <c r="I490" s="146">
        <v>500</v>
      </c>
      <c r="J490" s="49"/>
      <c r="K490" s="49"/>
      <c r="L490" s="43" t="s">
        <v>432</v>
      </c>
      <c r="M490" s="43" t="s">
        <v>31</v>
      </c>
    </row>
    <row r="491" spans="1:14" ht="50.25" hidden="1" customHeight="1">
      <c r="A491" s="405"/>
      <c r="B491" s="27" t="s">
        <v>523</v>
      </c>
      <c r="C491" s="29" t="s">
        <v>433</v>
      </c>
      <c r="D491" s="43">
        <v>2026</v>
      </c>
      <c r="E491" s="20" t="s">
        <v>379</v>
      </c>
      <c r="F491" s="146">
        <f>G491+H491+I491+J491+K491</f>
        <v>500</v>
      </c>
      <c r="G491" s="49"/>
      <c r="H491" s="49"/>
      <c r="I491" s="146">
        <v>500</v>
      </c>
      <c r="J491" s="49"/>
      <c r="K491" s="49"/>
      <c r="L491" s="43" t="s">
        <v>434</v>
      </c>
      <c r="M491" s="43" t="s">
        <v>435</v>
      </c>
    </row>
    <row r="492" spans="1:14" ht="48" hidden="1" customHeight="1">
      <c r="A492" s="405"/>
      <c r="B492" s="27" t="s">
        <v>524</v>
      </c>
      <c r="C492" s="99" t="s">
        <v>436</v>
      </c>
      <c r="D492" s="43">
        <v>2026</v>
      </c>
      <c r="E492" s="20" t="s">
        <v>379</v>
      </c>
      <c r="F492" s="146">
        <f>G492+H492+I492+J492+K492</f>
        <v>1300</v>
      </c>
      <c r="G492" s="49"/>
      <c r="H492" s="49"/>
      <c r="I492" s="146">
        <v>1300</v>
      </c>
      <c r="J492" s="49"/>
      <c r="K492" s="49"/>
      <c r="L492" s="43" t="s">
        <v>432</v>
      </c>
      <c r="M492" s="43" t="s">
        <v>405</v>
      </c>
    </row>
    <row r="493" spans="1:14" ht="96" hidden="1" customHeight="1">
      <c r="A493" s="405"/>
      <c r="B493" s="46" t="s">
        <v>525</v>
      </c>
      <c r="C493" s="40" t="s">
        <v>437</v>
      </c>
      <c r="D493" s="51"/>
      <c r="E493" s="52"/>
      <c r="F493" s="146"/>
      <c r="G493" s="53"/>
      <c r="H493" s="53"/>
      <c r="I493" s="56"/>
      <c r="J493" s="53"/>
      <c r="K493" s="53"/>
      <c r="L493" s="51"/>
      <c r="M493" s="51"/>
    </row>
    <row r="494" spans="1:14" ht="50.25" hidden="1" customHeight="1">
      <c r="A494" s="405"/>
      <c r="B494" s="27" t="s">
        <v>526</v>
      </c>
      <c r="C494" s="99" t="s">
        <v>438</v>
      </c>
      <c r="D494" s="43">
        <v>2026</v>
      </c>
      <c r="E494" s="20" t="s">
        <v>379</v>
      </c>
      <c r="F494" s="146">
        <f t="shared" ref="F494:F500" si="66">G494+H494+I494+J494+K494</f>
        <v>751</v>
      </c>
      <c r="G494" s="45"/>
      <c r="H494" s="45"/>
      <c r="I494" s="146">
        <f>451+300</f>
        <v>751</v>
      </c>
      <c r="J494" s="49"/>
      <c r="K494" s="49"/>
      <c r="L494" s="43" t="s">
        <v>432</v>
      </c>
      <c r="M494" s="43" t="s">
        <v>535</v>
      </c>
    </row>
    <row r="495" spans="1:14" ht="48" hidden="1" customHeight="1">
      <c r="A495" s="405"/>
      <c r="B495" s="27" t="s">
        <v>527</v>
      </c>
      <c r="C495" s="29" t="s">
        <v>439</v>
      </c>
      <c r="D495" s="43">
        <v>2026</v>
      </c>
      <c r="E495" s="20" t="s">
        <v>379</v>
      </c>
      <c r="F495" s="146">
        <f t="shared" si="66"/>
        <v>300</v>
      </c>
      <c r="G495" s="49"/>
      <c r="H495" s="49"/>
      <c r="I495" s="146">
        <v>300</v>
      </c>
      <c r="J495" s="49"/>
      <c r="K495" s="49"/>
      <c r="L495" s="43" t="s">
        <v>432</v>
      </c>
      <c r="M495" s="43" t="s">
        <v>28</v>
      </c>
    </row>
    <row r="496" spans="1:14" ht="97.5" hidden="1" customHeight="1">
      <c r="A496" s="405"/>
      <c r="B496" s="27" t="s">
        <v>528</v>
      </c>
      <c r="C496" s="29" t="s">
        <v>440</v>
      </c>
      <c r="D496" s="43">
        <v>2026</v>
      </c>
      <c r="E496" s="20" t="s">
        <v>379</v>
      </c>
      <c r="F496" s="146">
        <f t="shared" si="66"/>
        <v>600</v>
      </c>
      <c r="G496" s="49"/>
      <c r="H496" s="49"/>
      <c r="I496" s="146">
        <v>600</v>
      </c>
      <c r="J496" s="49"/>
      <c r="K496" s="49"/>
      <c r="L496" s="43" t="s">
        <v>534</v>
      </c>
      <c r="M496" s="43" t="s">
        <v>769</v>
      </c>
    </row>
    <row r="497" spans="1:13" ht="67.5" hidden="1" customHeight="1">
      <c r="A497" s="405"/>
      <c r="B497" s="27" t="s">
        <v>529</v>
      </c>
      <c r="C497" s="29" t="s">
        <v>441</v>
      </c>
      <c r="D497" s="43">
        <v>2026</v>
      </c>
      <c r="E497" s="20" t="s">
        <v>379</v>
      </c>
      <c r="F497" s="146">
        <f t="shared" si="66"/>
        <v>320</v>
      </c>
      <c r="G497" s="49"/>
      <c r="H497" s="49"/>
      <c r="I497" s="146">
        <v>320</v>
      </c>
      <c r="J497" s="49"/>
      <c r="K497" s="49"/>
      <c r="L497" s="43" t="s">
        <v>432</v>
      </c>
      <c r="M497" s="43" t="s">
        <v>535</v>
      </c>
    </row>
    <row r="498" spans="1:13" ht="51" hidden="1" customHeight="1">
      <c r="A498" s="405"/>
      <c r="B498" s="27" t="s">
        <v>530</v>
      </c>
      <c r="C498" s="29" t="s">
        <v>533</v>
      </c>
      <c r="D498" s="43">
        <v>2026</v>
      </c>
      <c r="E498" s="20" t="s">
        <v>442</v>
      </c>
      <c r="F498" s="146">
        <f t="shared" si="66"/>
        <v>50</v>
      </c>
      <c r="G498" s="49"/>
      <c r="H498" s="49"/>
      <c r="I498" s="146">
        <v>50</v>
      </c>
      <c r="J498" s="49"/>
      <c r="K498" s="49"/>
      <c r="L498" s="43" t="s">
        <v>443</v>
      </c>
      <c r="M498" s="43" t="s">
        <v>536</v>
      </c>
    </row>
    <row r="499" spans="1:13" ht="51" hidden="1" customHeight="1">
      <c r="A499" s="405"/>
      <c r="B499" s="27" t="s">
        <v>531</v>
      </c>
      <c r="C499" s="29" t="s">
        <v>802</v>
      </c>
      <c r="D499" s="43">
        <v>2026</v>
      </c>
      <c r="E499" s="20" t="s">
        <v>379</v>
      </c>
      <c r="F499" s="146">
        <f t="shared" si="66"/>
        <v>600</v>
      </c>
      <c r="G499" s="49"/>
      <c r="H499" s="49"/>
      <c r="I499" s="146">
        <v>600</v>
      </c>
      <c r="J499" s="49"/>
      <c r="K499" s="49"/>
      <c r="L499" s="43" t="s">
        <v>432</v>
      </c>
      <c r="M499" s="43" t="s">
        <v>142</v>
      </c>
    </row>
    <row r="500" spans="1:13" ht="64.5" hidden="1" customHeight="1">
      <c r="A500" s="405"/>
      <c r="B500" s="410" t="s">
        <v>532</v>
      </c>
      <c r="C500" s="415" t="s">
        <v>1005</v>
      </c>
      <c r="D500" s="413">
        <v>2026</v>
      </c>
      <c r="E500" s="413" t="s">
        <v>379</v>
      </c>
      <c r="F500" s="416">
        <f t="shared" si="66"/>
        <v>600</v>
      </c>
      <c r="G500" s="412"/>
      <c r="H500" s="412"/>
      <c r="I500" s="411">
        <v>600</v>
      </c>
      <c r="J500" s="412"/>
      <c r="K500" s="412"/>
      <c r="L500" s="413" t="s">
        <v>534</v>
      </c>
      <c r="M500" s="414" t="s">
        <v>180</v>
      </c>
    </row>
    <row r="501" spans="1:13" ht="111" hidden="1" customHeight="1">
      <c r="A501" s="405"/>
      <c r="B501" s="410"/>
      <c r="C501" s="415"/>
      <c r="D501" s="413"/>
      <c r="E501" s="413"/>
      <c r="F501" s="416"/>
      <c r="G501" s="412"/>
      <c r="H501" s="412"/>
      <c r="I501" s="411"/>
      <c r="J501" s="412"/>
      <c r="K501" s="412"/>
      <c r="L501" s="413"/>
      <c r="M501" s="414"/>
    </row>
    <row r="502" spans="1:13" ht="111" hidden="1" customHeight="1">
      <c r="A502" s="405"/>
      <c r="B502" s="229" t="s">
        <v>1006</v>
      </c>
      <c r="C502" s="232" t="s">
        <v>1007</v>
      </c>
      <c r="D502" s="43">
        <v>2026</v>
      </c>
      <c r="E502" s="20" t="s">
        <v>379</v>
      </c>
      <c r="F502" s="146">
        <f>G502+H502+I502+J502+K502</f>
        <v>500</v>
      </c>
      <c r="G502" s="228"/>
      <c r="H502" s="228"/>
      <c r="I502" s="227">
        <v>500</v>
      </c>
      <c r="J502" s="228"/>
      <c r="K502" s="228"/>
      <c r="L502" s="223" t="s">
        <v>1008</v>
      </c>
      <c r="M502" s="185" t="s">
        <v>133</v>
      </c>
    </row>
    <row r="503" spans="1:13" ht="111" hidden="1" customHeight="1">
      <c r="A503" s="405"/>
      <c r="B503" s="229" t="s">
        <v>1016</v>
      </c>
      <c r="C503" s="135" t="s">
        <v>1017</v>
      </c>
      <c r="D503" s="43">
        <v>2026</v>
      </c>
      <c r="E503" s="20" t="s">
        <v>379</v>
      </c>
      <c r="F503" s="146">
        <f>G503+H503+I503+J503+K503</f>
        <v>3500</v>
      </c>
      <c r="G503" s="228"/>
      <c r="H503" s="228"/>
      <c r="I503" s="227">
        <v>3500</v>
      </c>
      <c r="J503" s="228"/>
      <c r="K503" s="228"/>
      <c r="L503" s="223" t="s">
        <v>1018</v>
      </c>
      <c r="M503" s="185" t="s">
        <v>142</v>
      </c>
    </row>
    <row r="504" spans="1:13" ht="90" hidden="1" customHeight="1">
      <c r="A504" s="405"/>
      <c r="B504" s="27" t="s">
        <v>537</v>
      </c>
      <c r="C504" s="29" t="s">
        <v>1004</v>
      </c>
      <c r="D504" s="43">
        <v>2026</v>
      </c>
      <c r="E504" s="20" t="s">
        <v>379</v>
      </c>
      <c r="F504" s="146">
        <f>G504+H504+I504+J504+K504</f>
        <v>10000</v>
      </c>
      <c r="G504" s="45"/>
      <c r="H504" s="45"/>
      <c r="I504" s="146">
        <f>6000+4000</f>
        <v>10000</v>
      </c>
      <c r="J504" s="53"/>
      <c r="K504" s="53"/>
      <c r="L504" s="43" t="s">
        <v>801</v>
      </c>
      <c r="M504" s="43" t="s">
        <v>1003</v>
      </c>
    </row>
    <row r="505" spans="1:13" ht="49.5" hidden="1" customHeight="1">
      <c r="A505" s="405"/>
      <c r="B505" s="113" t="s">
        <v>538</v>
      </c>
      <c r="C505" s="114" t="s">
        <v>444</v>
      </c>
      <c r="D505" s="121"/>
      <c r="E505" s="122"/>
      <c r="F505" s="117"/>
      <c r="G505" s="123"/>
      <c r="H505" s="123"/>
      <c r="I505" s="80"/>
      <c r="J505" s="124"/>
      <c r="K505" s="124"/>
      <c r="L505" s="121"/>
      <c r="M505" s="121"/>
    </row>
    <row r="506" spans="1:13" ht="98.25" hidden="1" customHeight="1">
      <c r="A506" s="405"/>
      <c r="B506" s="27" t="s">
        <v>539</v>
      </c>
      <c r="C506" s="11" t="s">
        <v>445</v>
      </c>
      <c r="D506" s="43">
        <v>2026</v>
      </c>
      <c r="E506" s="20" t="s">
        <v>379</v>
      </c>
      <c r="F506" s="146">
        <f>G506+H506+I506+J506+K506</f>
        <v>2470</v>
      </c>
      <c r="G506" s="49"/>
      <c r="H506" s="49"/>
      <c r="I506" s="146">
        <v>2470</v>
      </c>
      <c r="J506" s="49"/>
      <c r="K506" s="49"/>
      <c r="L506" s="43" t="s">
        <v>446</v>
      </c>
      <c r="M506" s="43" t="s">
        <v>541</v>
      </c>
    </row>
    <row r="507" spans="1:13" ht="29.25" hidden="1" customHeight="1">
      <c r="A507" s="405"/>
      <c r="B507" s="46" t="s">
        <v>540</v>
      </c>
      <c r="C507" s="40" t="s">
        <v>447</v>
      </c>
      <c r="D507" s="51"/>
      <c r="E507" s="52"/>
      <c r="F507" s="146"/>
      <c r="G507" s="45"/>
      <c r="H507" s="45"/>
      <c r="I507" s="146"/>
      <c r="J507" s="53"/>
      <c r="K507" s="53"/>
      <c r="L507" s="51"/>
      <c r="M507" s="51"/>
    </row>
    <row r="508" spans="1:13" ht="54.75" hidden="1" customHeight="1">
      <c r="A508" s="405"/>
      <c r="B508" s="27" t="s">
        <v>544</v>
      </c>
      <c r="C508" s="29" t="s">
        <v>448</v>
      </c>
      <c r="D508" s="43">
        <v>2026</v>
      </c>
      <c r="E508" s="20" t="s">
        <v>379</v>
      </c>
      <c r="F508" s="146">
        <f>G508+H508+I508+J508+K508</f>
        <v>200</v>
      </c>
      <c r="G508" s="45"/>
      <c r="H508" s="45"/>
      <c r="I508" s="146">
        <v>200</v>
      </c>
      <c r="J508" s="49"/>
      <c r="K508" s="49"/>
      <c r="L508" s="43" t="s">
        <v>543</v>
      </c>
      <c r="M508" s="43" t="s">
        <v>542</v>
      </c>
    </row>
    <row r="509" spans="1:13" ht="48.75" hidden="1" customHeight="1">
      <c r="A509" s="405"/>
      <c r="B509" s="27" t="s">
        <v>545</v>
      </c>
      <c r="C509" s="29" t="s">
        <v>449</v>
      </c>
      <c r="D509" s="43">
        <v>2026</v>
      </c>
      <c r="E509" s="20" t="s">
        <v>379</v>
      </c>
      <c r="F509" s="146">
        <f>G509+H509+I509+J509+K509</f>
        <v>200</v>
      </c>
      <c r="G509" s="45"/>
      <c r="H509" s="45"/>
      <c r="I509" s="146">
        <v>200</v>
      </c>
      <c r="J509" s="49"/>
      <c r="K509" s="49"/>
      <c r="L509" s="43" t="s">
        <v>450</v>
      </c>
      <c r="M509" s="43" t="s">
        <v>451</v>
      </c>
    </row>
    <row r="510" spans="1:13" ht="46.5" hidden="1" customHeight="1">
      <c r="A510" s="405"/>
      <c r="B510" s="46" t="s">
        <v>546</v>
      </c>
      <c r="C510" s="40" t="s">
        <v>452</v>
      </c>
      <c r="D510" s="51"/>
      <c r="E510" s="52"/>
      <c r="F510" s="146"/>
      <c r="G510" s="53"/>
      <c r="H510" s="53"/>
      <c r="I510" s="56"/>
      <c r="J510" s="53"/>
      <c r="K510" s="53"/>
      <c r="L510" s="51"/>
      <c r="M510" s="51"/>
    </row>
    <row r="511" spans="1:13" ht="105.75" hidden="1" customHeight="1">
      <c r="A511" s="405"/>
      <c r="B511" s="27" t="s">
        <v>548</v>
      </c>
      <c r="C511" s="29" t="s">
        <v>453</v>
      </c>
      <c r="D511" s="43">
        <v>2026</v>
      </c>
      <c r="E511" s="20" t="s">
        <v>379</v>
      </c>
      <c r="F511" s="146">
        <f t="shared" ref="F511:F524" si="67">G511+H511+I511+J511+K511</f>
        <v>1500</v>
      </c>
      <c r="G511" s="49"/>
      <c r="H511" s="49"/>
      <c r="I511" s="146">
        <v>1500</v>
      </c>
      <c r="J511" s="49"/>
      <c r="K511" s="49"/>
      <c r="L511" s="43"/>
      <c r="M511" s="43"/>
    </row>
    <row r="512" spans="1:13" ht="49.5" hidden="1" customHeight="1">
      <c r="A512" s="405"/>
      <c r="B512" s="27" t="s">
        <v>549</v>
      </c>
      <c r="C512" s="29" t="s">
        <v>454</v>
      </c>
      <c r="D512" s="43">
        <v>2026</v>
      </c>
      <c r="E512" s="20" t="s">
        <v>379</v>
      </c>
      <c r="F512" s="146">
        <f t="shared" si="67"/>
        <v>875</v>
      </c>
      <c r="G512" s="45"/>
      <c r="H512" s="45"/>
      <c r="I512" s="146">
        <v>875</v>
      </c>
      <c r="J512" s="49"/>
      <c r="K512" s="49"/>
      <c r="L512" s="43" t="s">
        <v>455</v>
      </c>
      <c r="M512" s="43" t="s">
        <v>142</v>
      </c>
    </row>
    <row r="513" spans="1:18" ht="63" hidden="1" customHeight="1">
      <c r="A513" s="405"/>
      <c r="B513" s="27" t="s">
        <v>749</v>
      </c>
      <c r="C513" s="29" t="s">
        <v>750</v>
      </c>
      <c r="D513" s="43">
        <v>2026</v>
      </c>
      <c r="E513" s="20" t="s">
        <v>379</v>
      </c>
      <c r="F513" s="146">
        <f t="shared" si="67"/>
        <v>2000</v>
      </c>
      <c r="G513" s="45"/>
      <c r="H513" s="45"/>
      <c r="I513" s="146">
        <v>2000</v>
      </c>
      <c r="J513" s="49"/>
      <c r="K513" s="49"/>
      <c r="L513" s="43" t="s">
        <v>455</v>
      </c>
      <c r="M513" s="43" t="s">
        <v>142</v>
      </c>
    </row>
    <row r="514" spans="1:18" ht="255" hidden="1" customHeight="1">
      <c r="A514" s="405"/>
      <c r="B514" s="27" t="s">
        <v>550</v>
      </c>
      <c r="C514" s="11" t="s">
        <v>456</v>
      </c>
      <c r="D514" s="43">
        <v>2026</v>
      </c>
      <c r="E514" s="98" t="s">
        <v>379</v>
      </c>
      <c r="F514" s="146">
        <f t="shared" si="67"/>
        <v>17450</v>
      </c>
      <c r="G514" s="49"/>
      <c r="H514" s="49"/>
      <c r="I514" s="146">
        <v>17450</v>
      </c>
      <c r="J514" s="49"/>
      <c r="K514" s="49"/>
      <c r="L514" s="43" t="s">
        <v>998</v>
      </c>
      <c r="M514" s="43" t="s">
        <v>999</v>
      </c>
    </row>
    <row r="515" spans="1:18" ht="50.25" hidden="1" customHeight="1">
      <c r="A515" s="405"/>
      <c r="B515" s="27" t="s">
        <v>551</v>
      </c>
      <c r="C515" s="11" t="s">
        <v>457</v>
      </c>
      <c r="D515" s="43">
        <v>2026</v>
      </c>
      <c r="E515" s="98" t="s">
        <v>379</v>
      </c>
      <c r="F515" s="146">
        <f t="shared" si="67"/>
        <v>60</v>
      </c>
      <c r="G515" s="49"/>
      <c r="H515" s="49"/>
      <c r="I515" s="146">
        <v>60</v>
      </c>
      <c r="J515" s="49"/>
      <c r="K515" s="49"/>
      <c r="L515" s="43" t="s">
        <v>555</v>
      </c>
      <c r="M515" s="43" t="s">
        <v>28</v>
      </c>
    </row>
    <row r="516" spans="1:18" ht="96.75" hidden="1" customHeight="1">
      <c r="A516" s="405"/>
      <c r="B516" s="27" t="s">
        <v>552</v>
      </c>
      <c r="C516" s="11" t="s">
        <v>564</v>
      </c>
      <c r="D516" s="43">
        <v>2026</v>
      </c>
      <c r="E516" s="98" t="s">
        <v>379</v>
      </c>
      <c r="F516" s="146">
        <f t="shared" si="67"/>
        <v>200</v>
      </c>
      <c r="G516" s="49"/>
      <c r="H516" s="49"/>
      <c r="I516" s="146">
        <v>200</v>
      </c>
      <c r="J516" s="49"/>
      <c r="K516" s="49"/>
      <c r="L516" s="43" t="s">
        <v>186</v>
      </c>
      <c r="M516" s="43" t="s">
        <v>144</v>
      </c>
    </row>
    <row r="517" spans="1:18" ht="114" hidden="1" customHeight="1">
      <c r="A517" s="405"/>
      <c r="B517" s="27" t="s">
        <v>553</v>
      </c>
      <c r="C517" s="11" t="s">
        <v>741</v>
      </c>
      <c r="D517" s="43">
        <v>2026</v>
      </c>
      <c r="E517" s="98" t="s">
        <v>379</v>
      </c>
      <c r="F517" s="146">
        <f t="shared" si="67"/>
        <v>4970</v>
      </c>
      <c r="G517" s="49"/>
      <c r="H517" s="49"/>
      <c r="I517" s="146">
        <v>4970</v>
      </c>
      <c r="J517" s="49"/>
      <c r="K517" s="49"/>
      <c r="L517" s="43" t="s">
        <v>458</v>
      </c>
      <c r="M517" s="43" t="s">
        <v>142</v>
      </c>
    </row>
    <row r="518" spans="1:18" ht="69" hidden="1" customHeight="1">
      <c r="A518" s="405"/>
      <c r="B518" s="27" t="s">
        <v>554</v>
      </c>
      <c r="C518" s="11" t="s">
        <v>752</v>
      </c>
      <c r="D518" s="43">
        <v>2026</v>
      </c>
      <c r="E518" s="98" t="s">
        <v>379</v>
      </c>
      <c r="F518" s="146">
        <f t="shared" si="67"/>
        <v>60</v>
      </c>
      <c r="G518" s="49"/>
      <c r="H518" s="49"/>
      <c r="I518" s="146">
        <v>60</v>
      </c>
      <c r="J518" s="49"/>
      <c r="K518" s="49"/>
      <c r="L518" s="43" t="s">
        <v>458</v>
      </c>
      <c r="M518" s="43" t="s">
        <v>142</v>
      </c>
    </row>
    <row r="519" spans="1:18" ht="55.5" hidden="1" customHeight="1">
      <c r="A519" s="405"/>
      <c r="B519" s="27" t="s">
        <v>751</v>
      </c>
      <c r="C519" s="109" t="s">
        <v>780</v>
      </c>
      <c r="D519" s="43">
        <v>2026</v>
      </c>
      <c r="E519" s="98" t="s">
        <v>379</v>
      </c>
      <c r="F519" s="146">
        <f t="shared" si="67"/>
        <v>1250</v>
      </c>
      <c r="G519" s="49"/>
      <c r="H519" s="49"/>
      <c r="I519" s="146">
        <v>1250</v>
      </c>
      <c r="J519" s="49"/>
      <c r="K519" s="49"/>
      <c r="L519" s="43" t="s">
        <v>765</v>
      </c>
      <c r="M519" s="43" t="s">
        <v>206</v>
      </c>
    </row>
    <row r="520" spans="1:18" ht="55.5" hidden="1" customHeight="1">
      <c r="A520" s="395"/>
      <c r="B520" s="27" t="s">
        <v>932</v>
      </c>
      <c r="C520" s="109" t="s">
        <v>933</v>
      </c>
      <c r="D520" s="43">
        <v>2026</v>
      </c>
      <c r="E520" s="98" t="s">
        <v>379</v>
      </c>
      <c r="F520" s="146">
        <f t="shared" si="67"/>
        <v>300</v>
      </c>
      <c r="G520" s="49"/>
      <c r="H520" s="49"/>
      <c r="I520" s="146">
        <v>300</v>
      </c>
      <c r="J520" s="49"/>
      <c r="K520" s="49"/>
      <c r="L520" s="43" t="s">
        <v>208</v>
      </c>
      <c r="M520" s="43" t="s">
        <v>934</v>
      </c>
    </row>
    <row r="521" spans="1:18" ht="69.75" hidden="1" customHeight="1">
      <c r="A521" s="394" t="s">
        <v>757</v>
      </c>
      <c r="B521" s="27" t="s">
        <v>18</v>
      </c>
      <c r="C521" s="11" t="s">
        <v>756</v>
      </c>
      <c r="D521" s="43">
        <v>2026</v>
      </c>
      <c r="E521" s="98" t="s">
        <v>379</v>
      </c>
      <c r="F521" s="146">
        <f t="shared" si="67"/>
        <v>150</v>
      </c>
      <c r="G521" s="49"/>
      <c r="H521" s="49"/>
      <c r="I521" s="146">
        <v>150</v>
      </c>
      <c r="J521" s="49"/>
      <c r="K521" s="49"/>
      <c r="L521" s="43" t="s">
        <v>458</v>
      </c>
      <c r="M521" s="43" t="s">
        <v>207</v>
      </c>
    </row>
    <row r="522" spans="1:18" ht="69.75" hidden="1" customHeight="1">
      <c r="A522" s="405"/>
      <c r="B522" s="27" t="s">
        <v>205</v>
      </c>
      <c r="C522" s="11" t="s">
        <v>938</v>
      </c>
      <c r="D522" s="43">
        <v>2026</v>
      </c>
      <c r="E522" s="98" t="s">
        <v>379</v>
      </c>
      <c r="F522" s="146">
        <f t="shared" si="67"/>
        <v>5400</v>
      </c>
      <c r="G522" s="49"/>
      <c r="H522" s="49"/>
      <c r="I522" s="146">
        <v>5400</v>
      </c>
      <c r="J522" s="49"/>
      <c r="K522" s="49"/>
      <c r="L522" s="43" t="s">
        <v>292</v>
      </c>
      <c r="M522" s="43" t="s">
        <v>142</v>
      </c>
    </row>
    <row r="523" spans="1:18" ht="69.75" hidden="1" customHeight="1">
      <c r="A523" s="395"/>
      <c r="B523" s="27" t="s">
        <v>556</v>
      </c>
      <c r="C523" s="201" t="s">
        <v>947</v>
      </c>
      <c r="D523" s="43">
        <v>2026</v>
      </c>
      <c r="E523" s="98" t="s">
        <v>379</v>
      </c>
      <c r="F523" s="146">
        <f t="shared" si="67"/>
        <v>600</v>
      </c>
      <c r="G523" s="49"/>
      <c r="H523" s="49"/>
      <c r="I523" s="146">
        <v>600</v>
      </c>
      <c r="J523" s="49"/>
      <c r="K523" s="49"/>
      <c r="L523" s="43" t="s">
        <v>292</v>
      </c>
      <c r="M523" s="43" t="s">
        <v>142</v>
      </c>
    </row>
    <row r="524" spans="1:18" ht="15" hidden="1" customHeight="1">
      <c r="A524" s="44"/>
      <c r="B524" s="44"/>
      <c r="C524" s="44" t="s">
        <v>40</v>
      </c>
      <c r="D524" s="44"/>
      <c r="E524" s="44"/>
      <c r="F524" s="15">
        <f t="shared" si="67"/>
        <v>256931.89600000001</v>
      </c>
      <c r="G524" s="15">
        <f>SUM(G435:G523)</f>
        <v>0</v>
      </c>
      <c r="H524" s="15">
        <f t="shared" ref="H524:K524" si="68">SUM(H435:H523)</f>
        <v>0</v>
      </c>
      <c r="I524" s="15">
        <f t="shared" si="68"/>
        <v>256364.89600000001</v>
      </c>
      <c r="J524" s="15">
        <f t="shared" si="68"/>
        <v>0</v>
      </c>
      <c r="K524" s="15">
        <f t="shared" si="68"/>
        <v>567</v>
      </c>
      <c r="L524" s="44"/>
      <c r="M524" s="44"/>
      <c r="N524" s="131"/>
      <c r="O524" s="108"/>
      <c r="P524" s="267"/>
      <c r="Q524" s="267"/>
      <c r="R524" s="267"/>
    </row>
    <row r="525" spans="1:18" ht="15" hidden="1" customHeight="1">
      <c r="A525" s="399" t="s">
        <v>826</v>
      </c>
      <c r="B525" s="400"/>
      <c r="C525" s="400"/>
      <c r="D525" s="400"/>
      <c r="E525" s="400"/>
      <c r="F525" s="400"/>
      <c r="G525" s="400"/>
      <c r="H525" s="400"/>
      <c r="I525" s="400"/>
      <c r="J525" s="400"/>
      <c r="K525" s="400"/>
      <c r="L525" s="400"/>
      <c r="M525" s="401"/>
      <c r="N525" s="38"/>
    </row>
    <row r="526" spans="1:18" ht="49.5" hidden="1" customHeight="1">
      <c r="A526" s="394" t="s">
        <v>209</v>
      </c>
      <c r="B526" s="43">
        <v>1</v>
      </c>
      <c r="C526" s="29" t="s">
        <v>210</v>
      </c>
      <c r="D526" s="43">
        <v>2026</v>
      </c>
      <c r="E526" s="43" t="s">
        <v>211</v>
      </c>
      <c r="F526" s="146">
        <f>G526+H526+I526+J526+K526</f>
        <v>77.89</v>
      </c>
      <c r="G526" s="146"/>
      <c r="H526" s="146"/>
      <c r="I526" s="146">
        <v>77.89</v>
      </c>
      <c r="J526" s="146"/>
      <c r="K526" s="146"/>
      <c r="L526" s="43" t="s">
        <v>212</v>
      </c>
      <c r="M526" s="43" t="s">
        <v>77</v>
      </c>
    </row>
    <row r="527" spans="1:18" ht="48" hidden="1" customHeight="1">
      <c r="A527" s="405"/>
      <c r="B527" s="43">
        <v>2</v>
      </c>
      <c r="C527" s="29" t="s">
        <v>839</v>
      </c>
      <c r="D527" s="43">
        <v>2026</v>
      </c>
      <c r="E527" s="43" t="s">
        <v>211</v>
      </c>
      <c r="F527" s="146">
        <f>G527+H527+I527+J527+K527</f>
        <v>4.5</v>
      </c>
      <c r="G527" s="146"/>
      <c r="H527" s="146"/>
      <c r="I527" s="146">
        <v>4.5</v>
      </c>
      <c r="J527" s="146"/>
      <c r="K527" s="146"/>
      <c r="L527" s="43" t="s">
        <v>840</v>
      </c>
      <c r="M527" s="43" t="s">
        <v>31</v>
      </c>
    </row>
    <row r="528" spans="1:18" ht="103.5" hidden="1" customHeight="1">
      <c r="A528" s="405"/>
      <c r="B528" s="43">
        <v>3</v>
      </c>
      <c r="C528" s="29" t="s">
        <v>843</v>
      </c>
      <c r="D528" s="43">
        <v>2026</v>
      </c>
      <c r="E528" s="43" t="s">
        <v>211</v>
      </c>
      <c r="F528" s="146">
        <f>G528+H528+I528+J528+K528</f>
        <v>48</v>
      </c>
      <c r="G528" s="146"/>
      <c r="H528" s="146"/>
      <c r="I528" s="146">
        <v>48</v>
      </c>
      <c r="J528" s="146"/>
      <c r="K528" s="146"/>
      <c r="L528" s="43" t="s">
        <v>841</v>
      </c>
      <c r="M528" s="43" t="s">
        <v>842</v>
      </c>
    </row>
    <row r="529" spans="1:13" ht="74.25" hidden="1" customHeight="1">
      <c r="A529" s="405"/>
      <c r="B529" s="43">
        <v>4</v>
      </c>
      <c r="C529" s="29" t="s">
        <v>724</v>
      </c>
      <c r="D529" s="43">
        <v>2026</v>
      </c>
      <c r="E529" s="43" t="s">
        <v>211</v>
      </c>
      <c r="F529" s="146">
        <f>G529+H529+I529+J529+K529</f>
        <v>2.7</v>
      </c>
      <c r="G529" s="146"/>
      <c r="H529" s="146"/>
      <c r="I529" s="146">
        <v>2.7</v>
      </c>
      <c r="J529" s="146"/>
      <c r="K529" s="146"/>
      <c r="L529" s="43" t="s">
        <v>214</v>
      </c>
      <c r="M529" s="43" t="s">
        <v>77</v>
      </c>
    </row>
    <row r="530" spans="1:13" ht="71.25" hidden="1" customHeight="1">
      <c r="A530" s="395"/>
      <c r="B530" s="43">
        <v>5</v>
      </c>
      <c r="C530" s="29" t="s">
        <v>213</v>
      </c>
      <c r="D530" s="43">
        <v>2026</v>
      </c>
      <c r="E530" s="43" t="s">
        <v>211</v>
      </c>
      <c r="F530" s="146">
        <f>G530+H530+I530+J530+K530</f>
        <v>31.5</v>
      </c>
      <c r="G530" s="146"/>
      <c r="H530" s="146"/>
      <c r="I530" s="146">
        <v>31.5</v>
      </c>
      <c r="J530" s="146"/>
      <c r="K530" s="146"/>
      <c r="L530" s="43" t="s">
        <v>214</v>
      </c>
      <c r="M530" s="43" t="s">
        <v>77</v>
      </c>
    </row>
    <row r="531" spans="1:13" ht="208.5" hidden="1" customHeight="1">
      <c r="A531" s="392" t="s">
        <v>650</v>
      </c>
      <c r="B531" s="43">
        <v>1</v>
      </c>
      <c r="C531" s="29" t="s">
        <v>651</v>
      </c>
      <c r="D531" s="43">
        <v>2026</v>
      </c>
      <c r="E531" s="49" t="s">
        <v>890</v>
      </c>
      <c r="F531" s="49">
        <v>0</v>
      </c>
      <c r="G531" s="49"/>
      <c r="H531" s="49"/>
      <c r="I531" s="49">
        <v>0</v>
      </c>
      <c r="J531" s="49"/>
      <c r="K531" s="49"/>
      <c r="L531" s="43" t="s">
        <v>652</v>
      </c>
      <c r="M531" s="43" t="s">
        <v>206</v>
      </c>
    </row>
    <row r="532" spans="1:13" ht="225.75" hidden="1" customHeight="1">
      <c r="A532" s="392"/>
      <c r="B532" s="43">
        <v>2</v>
      </c>
      <c r="C532" s="29" t="s">
        <v>653</v>
      </c>
      <c r="D532" s="43">
        <v>2026</v>
      </c>
      <c r="E532" s="49" t="s">
        <v>890</v>
      </c>
      <c r="F532" s="49">
        <v>0</v>
      </c>
      <c r="G532" s="49">
        <v>0</v>
      </c>
      <c r="H532" s="49">
        <v>0</v>
      </c>
      <c r="I532" s="49">
        <v>0</v>
      </c>
      <c r="J532" s="49">
        <v>0</v>
      </c>
      <c r="K532" s="49">
        <v>0</v>
      </c>
      <c r="L532" s="43" t="s">
        <v>654</v>
      </c>
      <c r="M532" s="43" t="s">
        <v>206</v>
      </c>
    </row>
    <row r="533" spans="1:13" ht="93" hidden="1" customHeight="1">
      <c r="A533" s="392"/>
      <c r="B533" s="43">
        <v>3</v>
      </c>
      <c r="C533" s="29" t="s">
        <v>655</v>
      </c>
      <c r="D533" s="43">
        <v>2026</v>
      </c>
      <c r="E533" s="49" t="s">
        <v>771</v>
      </c>
      <c r="F533" s="146">
        <f t="shared" ref="F533:F540" si="69">G533+H533+I533+J533+K533</f>
        <v>120</v>
      </c>
      <c r="G533" s="49"/>
      <c r="H533" s="49"/>
      <c r="I533" s="146">
        <v>120</v>
      </c>
      <c r="J533" s="49"/>
      <c r="K533" s="49"/>
      <c r="L533" s="43" t="s">
        <v>186</v>
      </c>
      <c r="M533" s="43" t="s">
        <v>142</v>
      </c>
    </row>
    <row r="534" spans="1:13" ht="94.5" hidden="1" customHeight="1">
      <c r="A534" s="392" t="s">
        <v>656</v>
      </c>
      <c r="B534" s="31">
        <v>1</v>
      </c>
      <c r="C534" s="29" t="s">
        <v>657</v>
      </c>
      <c r="D534" s="43">
        <v>2026</v>
      </c>
      <c r="E534" s="49" t="s">
        <v>771</v>
      </c>
      <c r="F534" s="146">
        <f t="shared" si="69"/>
        <v>650</v>
      </c>
      <c r="G534" s="20"/>
      <c r="H534" s="20"/>
      <c r="I534" s="146">
        <v>650</v>
      </c>
      <c r="J534" s="20"/>
      <c r="K534" s="43"/>
      <c r="L534" s="43" t="s">
        <v>658</v>
      </c>
      <c r="M534" s="43" t="s">
        <v>142</v>
      </c>
    </row>
    <row r="535" spans="1:13" ht="117" hidden="1" customHeight="1">
      <c r="A535" s="392"/>
      <c r="B535" s="31">
        <v>2</v>
      </c>
      <c r="C535" s="29" t="s">
        <v>659</v>
      </c>
      <c r="D535" s="43">
        <v>2026</v>
      </c>
      <c r="E535" s="49" t="s">
        <v>792</v>
      </c>
      <c r="F535" s="146">
        <f t="shared" si="69"/>
        <v>0</v>
      </c>
      <c r="G535" s="20"/>
      <c r="H535" s="20"/>
      <c r="I535" s="146"/>
      <c r="J535" s="20"/>
      <c r="K535" s="43"/>
      <c r="L535" s="43" t="s">
        <v>660</v>
      </c>
      <c r="M535" s="43" t="s">
        <v>661</v>
      </c>
    </row>
    <row r="536" spans="1:13" ht="153" hidden="1" customHeight="1">
      <c r="A536" s="392"/>
      <c r="B536" s="31">
        <v>3</v>
      </c>
      <c r="C536" s="29" t="s">
        <v>975</v>
      </c>
      <c r="D536" s="43">
        <v>2026</v>
      </c>
      <c r="E536" s="49" t="s">
        <v>771</v>
      </c>
      <c r="F536" s="146">
        <f t="shared" si="69"/>
        <v>450</v>
      </c>
      <c r="G536" s="20"/>
      <c r="H536" s="20"/>
      <c r="I536" s="146">
        <v>450</v>
      </c>
      <c r="J536" s="20"/>
      <c r="K536" s="43"/>
      <c r="L536" s="43" t="s">
        <v>555</v>
      </c>
      <c r="M536" s="43" t="s">
        <v>142</v>
      </c>
    </row>
    <row r="537" spans="1:13" ht="300.75" hidden="1" customHeight="1">
      <c r="A537" s="144" t="s">
        <v>706</v>
      </c>
      <c r="B537" s="31">
        <v>1</v>
      </c>
      <c r="C537" s="29" t="s">
        <v>708</v>
      </c>
      <c r="D537" s="43">
        <v>2026</v>
      </c>
      <c r="E537" s="49" t="s">
        <v>891</v>
      </c>
      <c r="F537" s="146">
        <f t="shared" si="69"/>
        <v>100</v>
      </c>
      <c r="G537" s="20"/>
      <c r="H537" s="20"/>
      <c r="I537" s="146">
        <v>100</v>
      </c>
      <c r="J537" s="20"/>
      <c r="K537" s="43"/>
      <c r="L537" s="43" t="s">
        <v>709</v>
      </c>
      <c r="M537" s="43" t="s">
        <v>142</v>
      </c>
    </row>
    <row r="538" spans="1:13" ht="174" hidden="1" customHeight="1">
      <c r="A538" s="29" t="s">
        <v>753</v>
      </c>
      <c r="B538" s="43">
        <v>1</v>
      </c>
      <c r="C538" s="29" t="s">
        <v>698</v>
      </c>
      <c r="D538" s="43">
        <v>2026</v>
      </c>
      <c r="E538" s="49" t="s">
        <v>771</v>
      </c>
      <c r="F538" s="146">
        <f t="shared" si="69"/>
        <v>400</v>
      </c>
      <c r="G538" s="146"/>
      <c r="H538" s="146"/>
      <c r="I538" s="146">
        <v>400</v>
      </c>
      <c r="J538" s="146"/>
      <c r="K538" s="146"/>
      <c r="L538" s="393" t="s">
        <v>699</v>
      </c>
      <c r="M538" s="393"/>
    </row>
    <row r="539" spans="1:13" ht="102" hidden="1" customHeight="1">
      <c r="A539" s="29" t="s">
        <v>706</v>
      </c>
      <c r="B539" s="43">
        <v>1</v>
      </c>
      <c r="C539" s="29" t="s">
        <v>772</v>
      </c>
      <c r="D539" s="43">
        <v>2026</v>
      </c>
      <c r="E539" s="49" t="s">
        <v>771</v>
      </c>
      <c r="F539" s="146">
        <f t="shared" si="69"/>
        <v>1000</v>
      </c>
      <c r="G539" s="146"/>
      <c r="H539" s="146"/>
      <c r="I539" s="146">
        <v>1000</v>
      </c>
      <c r="J539" s="146"/>
      <c r="K539" s="146"/>
      <c r="L539" s="43"/>
      <c r="M539" s="43"/>
    </row>
    <row r="540" spans="1:13" ht="15" hidden="1" customHeight="1">
      <c r="A540" s="44"/>
      <c r="B540" s="44"/>
      <c r="C540" s="44" t="s">
        <v>204</v>
      </c>
      <c r="D540" s="44"/>
      <c r="E540" s="44"/>
      <c r="F540" s="15">
        <f t="shared" si="69"/>
        <v>2884.59</v>
      </c>
      <c r="G540" s="15">
        <f>SUM(G526:G539)</f>
        <v>0</v>
      </c>
      <c r="H540" s="15">
        <f t="shared" ref="H540:K540" si="70">SUM(H526:H539)</f>
        <v>0</v>
      </c>
      <c r="I540" s="15">
        <f t="shared" si="70"/>
        <v>2884.59</v>
      </c>
      <c r="J540" s="15">
        <f t="shared" si="70"/>
        <v>0</v>
      </c>
      <c r="K540" s="15">
        <f t="shared" si="70"/>
        <v>0</v>
      </c>
      <c r="L540" s="44"/>
      <c r="M540" s="44"/>
    </row>
    <row r="541" spans="1:13" ht="15" hidden="1" customHeight="1">
      <c r="A541" s="399" t="s">
        <v>827</v>
      </c>
      <c r="B541" s="400"/>
      <c r="C541" s="400"/>
      <c r="D541" s="400"/>
      <c r="E541" s="400"/>
      <c r="F541" s="400"/>
      <c r="G541" s="400"/>
      <c r="H541" s="400"/>
      <c r="I541" s="400"/>
      <c r="J541" s="400"/>
      <c r="K541" s="400"/>
      <c r="L541" s="400"/>
      <c r="M541" s="401"/>
    </row>
    <row r="542" spans="1:13" ht="146.25" hidden="1" customHeight="1">
      <c r="A542" s="392" t="s">
        <v>343</v>
      </c>
      <c r="B542" s="43">
        <v>1</v>
      </c>
      <c r="C542" s="11" t="s">
        <v>844</v>
      </c>
      <c r="D542" s="43">
        <v>2026</v>
      </c>
      <c r="E542" s="43" t="s">
        <v>803</v>
      </c>
      <c r="F542" s="146">
        <f>G542+H542+I542+J542+K542</f>
        <v>5000</v>
      </c>
      <c r="G542" s="44"/>
      <c r="H542" s="44"/>
      <c r="I542" s="146"/>
      <c r="J542" s="44"/>
      <c r="K542" s="146">
        <v>5000</v>
      </c>
      <c r="L542" s="27" t="s">
        <v>804</v>
      </c>
      <c r="M542" s="43" t="s">
        <v>142</v>
      </c>
    </row>
    <row r="543" spans="1:13" ht="148.5" hidden="1" customHeight="1">
      <c r="A543" s="392"/>
      <c r="B543" s="43">
        <v>2</v>
      </c>
      <c r="C543" s="11" t="s">
        <v>805</v>
      </c>
      <c r="D543" s="43">
        <v>2026</v>
      </c>
      <c r="E543" s="43" t="s">
        <v>803</v>
      </c>
      <c r="F543" s="146">
        <v>2000</v>
      </c>
      <c r="G543" s="44"/>
      <c r="H543" s="44"/>
      <c r="I543" s="146"/>
      <c r="J543" s="44"/>
      <c r="K543" s="146">
        <v>2000</v>
      </c>
      <c r="L543" s="43" t="s">
        <v>804</v>
      </c>
      <c r="M543" s="43" t="s">
        <v>142</v>
      </c>
    </row>
    <row r="544" spans="1:13" ht="147.75" hidden="1" customHeight="1">
      <c r="A544" s="392"/>
      <c r="B544" s="43">
        <v>3</v>
      </c>
      <c r="C544" s="11" t="s">
        <v>806</v>
      </c>
      <c r="D544" s="43">
        <v>2026</v>
      </c>
      <c r="E544" s="43" t="s">
        <v>803</v>
      </c>
      <c r="F544" s="146">
        <v>600</v>
      </c>
      <c r="G544" s="44"/>
      <c r="H544" s="44"/>
      <c r="I544" s="146"/>
      <c r="J544" s="44"/>
      <c r="K544" s="146">
        <v>600</v>
      </c>
      <c r="L544" s="43" t="s">
        <v>807</v>
      </c>
      <c r="M544" s="43" t="s">
        <v>808</v>
      </c>
    </row>
    <row r="545" spans="1:13" ht="19.5" hidden="1" customHeight="1">
      <c r="A545" s="44"/>
      <c r="B545" s="44"/>
      <c r="C545" s="44" t="s">
        <v>547</v>
      </c>
      <c r="D545" s="44"/>
      <c r="E545" s="44"/>
      <c r="F545" s="15">
        <f>G545+H545+I545+J545+K545</f>
        <v>7600</v>
      </c>
      <c r="G545" s="15">
        <f>SUM(G542:G544)</f>
        <v>0</v>
      </c>
      <c r="H545" s="15">
        <f t="shared" ref="H545:K545" si="71">SUM(H542:H544)</f>
        <v>0</v>
      </c>
      <c r="I545" s="15">
        <f t="shared" si="71"/>
        <v>0</v>
      </c>
      <c r="J545" s="15">
        <f t="shared" si="71"/>
        <v>0</v>
      </c>
      <c r="K545" s="15">
        <f t="shared" si="71"/>
        <v>7600</v>
      </c>
      <c r="L545" s="44"/>
      <c r="M545" s="44"/>
    </row>
    <row r="546" spans="1:13" ht="15" hidden="1" customHeight="1">
      <c r="A546" s="399" t="s">
        <v>697</v>
      </c>
      <c r="B546" s="400"/>
      <c r="C546" s="400"/>
      <c r="D546" s="400"/>
      <c r="E546" s="400"/>
      <c r="F546" s="400"/>
      <c r="G546" s="400"/>
      <c r="H546" s="400"/>
      <c r="I546" s="400"/>
      <c r="J546" s="400"/>
      <c r="K546" s="400"/>
      <c r="L546" s="400"/>
      <c r="M546" s="401"/>
    </row>
    <row r="547" spans="1:13" ht="15" hidden="1" customHeight="1">
      <c r="A547" s="399" t="s">
        <v>828</v>
      </c>
      <c r="B547" s="400"/>
      <c r="C547" s="400"/>
      <c r="D547" s="400"/>
      <c r="E547" s="400"/>
      <c r="F547" s="400"/>
      <c r="G547" s="400"/>
      <c r="H547" s="400"/>
      <c r="I547" s="400"/>
      <c r="J547" s="400"/>
      <c r="K547" s="400"/>
      <c r="L547" s="400"/>
      <c r="M547" s="401"/>
    </row>
    <row r="548" spans="1:13" ht="69.75" hidden="1" customHeight="1">
      <c r="A548" s="418" t="s">
        <v>894</v>
      </c>
      <c r="B548" s="419"/>
      <c r="C548" s="419"/>
      <c r="D548" s="419"/>
      <c r="E548" s="419"/>
      <c r="F548" s="419"/>
      <c r="G548" s="419"/>
      <c r="H548" s="419"/>
      <c r="I548" s="419"/>
      <c r="J548" s="419"/>
      <c r="K548" s="419"/>
      <c r="L548" s="419"/>
      <c r="M548" s="420"/>
    </row>
    <row r="549" spans="1:13" ht="32.25" hidden="1" customHeight="1">
      <c r="A549" s="392" t="s">
        <v>303</v>
      </c>
      <c r="B549" s="44"/>
      <c r="C549" s="40" t="s">
        <v>294</v>
      </c>
      <c r="D549" s="44"/>
      <c r="E549" s="44"/>
      <c r="F549" s="44"/>
      <c r="G549" s="44"/>
      <c r="H549" s="44"/>
      <c r="I549" s="44"/>
      <c r="J549" s="44"/>
      <c r="K549" s="44"/>
      <c r="L549" s="44"/>
      <c r="M549" s="44"/>
    </row>
    <row r="550" spans="1:13" ht="102.75" hidden="1" customHeight="1">
      <c r="A550" s="392"/>
      <c r="B550" s="204">
        <v>1</v>
      </c>
      <c r="C550" s="205" t="s">
        <v>719</v>
      </c>
      <c r="D550" s="204">
        <v>2026</v>
      </c>
      <c r="E550" s="204" t="s">
        <v>295</v>
      </c>
      <c r="F550" s="206">
        <f>G550+H550+I550+J550+K550</f>
        <v>0</v>
      </c>
      <c r="G550" s="206"/>
      <c r="H550" s="206"/>
      <c r="I550" s="206"/>
      <c r="J550" s="206"/>
      <c r="K550" s="207"/>
      <c r="L550" s="204" t="s">
        <v>798</v>
      </c>
      <c r="M550" s="204" t="s">
        <v>296</v>
      </c>
    </row>
    <row r="551" spans="1:13" ht="30.75" hidden="1" customHeight="1">
      <c r="A551" s="392" t="s">
        <v>298</v>
      </c>
      <c r="B551" s="208"/>
      <c r="C551" s="210" t="s">
        <v>297</v>
      </c>
      <c r="D551" s="208"/>
      <c r="E551" s="208"/>
      <c r="F551" s="208"/>
      <c r="G551" s="208"/>
      <c r="H551" s="208"/>
      <c r="I551" s="208"/>
      <c r="J551" s="208"/>
      <c r="K551" s="208"/>
      <c r="L551" s="208"/>
      <c r="M551" s="208"/>
    </row>
    <row r="552" spans="1:13" ht="180.75" hidden="1" customHeight="1">
      <c r="A552" s="392"/>
      <c r="B552" s="22">
        <v>1</v>
      </c>
      <c r="C552" s="21" t="s">
        <v>299</v>
      </c>
      <c r="D552" s="22">
        <v>2026</v>
      </c>
      <c r="E552" s="22" t="s">
        <v>793</v>
      </c>
      <c r="F552" s="211">
        <f>G552+H552+I552+J552+K552</f>
        <v>90</v>
      </c>
      <c r="G552" s="211"/>
      <c r="H552" s="211"/>
      <c r="I552" s="211">
        <v>90</v>
      </c>
      <c r="J552" s="211"/>
      <c r="K552" s="72"/>
      <c r="L552" s="22" t="s">
        <v>302</v>
      </c>
      <c r="M552" s="22" t="s">
        <v>300</v>
      </c>
    </row>
    <row r="553" spans="1:13" ht="148.5" hidden="1" customHeight="1">
      <c r="A553" s="392"/>
      <c r="B553" s="22">
        <v>2</v>
      </c>
      <c r="C553" s="21" t="s">
        <v>301</v>
      </c>
      <c r="D553" s="22">
        <v>2026</v>
      </c>
      <c r="E553" s="22" t="s">
        <v>791</v>
      </c>
      <c r="F553" s="211">
        <f>G553+H553+I553+J553+K553</f>
        <v>60</v>
      </c>
      <c r="G553" s="211"/>
      <c r="H553" s="211"/>
      <c r="I553" s="211">
        <v>60</v>
      </c>
      <c r="J553" s="212"/>
      <c r="K553" s="213"/>
      <c r="L553" s="22" t="s">
        <v>720</v>
      </c>
      <c r="M553" s="22" t="s">
        <v>721</v>
      </c>
    </row>
    <row r="554" spans="1:13" ht="99" hidden="1" customHeight="1">
      <c r="A554" s="392" t="s">
        <v>305</v>
      </c>
      <c r="B554" s="208"/>
      <c r="C554" s="210" t="s">
        <v>304</v>
      </c>
      <c r="D554" s="208"/>
      <c r="E554" s="208"/>
      <c r="F554" s="208"/>
      <c r="G554" s="208"/>
      <c r="H554" s="208"/>
      <c r="I554" s="208"/>
      <c r="J554" s="208"/>
      <c r="K554" s="208"/>
      <c r="L554" s="208"/>
      <c r="M554" s="208"/>
    </row>
    <row r="555" spans="1:13" ht="146.25" hidden="1" customHeight="1">
      <c r="A555" s="392"/>
      <c r="B555" s="22">
        <v>1</v>
      </c>
      <c r="C555" s="21" t="s">
        <v>306</v>
      </c>
      <c r="D555" s="22">
        <v>2026</v>
      </c>
      <c r="E555" s="22" t="s">
        <v>791</v>
      </c>
      <c r="F555" s="215">
        <f t="shared" ref="F555:F560" si="72">G555+H555+I555+J555+K555</f>
        <v>2500</v>
      </c>
      <c r="G555" s="215"/>
      <c r="H555" s="215"/>
      <c r="I555" s="215">
        <v>2500</v>
      </c>
      <c r="J555" s="72"/>
      <c r="K555" s="72"/>
      <c r="L555" s="22" t="s">
        <v>314</v>
      </c>
      <c r="M555" s="22" t="s">
        <v>307</v>
      </c>
    </row>
    <row r="556" spans="1:13" ht="160.5" hidden="1" customHeight="1">
      <c r="A556" s="392"/>
      <c r="B556" s="22">
        <v>2</v>
      </c>
      <c r="C556" s="21" t="s">
        <v>725</v>
      </c>
      <c r="D556" s="22">
        <v>2026</v>
      </c>
      <c r="E556" s="22" t="s">
        <v>791</v>
      </c>
      <c r="F556" s="215">
        <f t="shared" si="72"/>
        <v>499</v>
      </c>
      <c r="G556" s="215"/>
      <c r="H556" s="215"/>
      <c r="I556" s="215">
        <v>499</v>
      </c>
      <c r="J556" s="72"/>
      <c r="K556" s="72"/>
      <c r="L556" s="22" t="s">
        <v>315</v>
      </c>
      <c r="M556" s="22" t="s">
        <v>948</v>
      </c>
    </row>
    <row r="557" spans="1:13" ht="196.5" hidden="1" customHeight="1">
      <c r="A557" s="392"/>
      <c r="B557" s="204">
        <v>3</v>
      </c>
      <c r="C557" s="205" t="s">
        <v>308</v>
      </c>
      <c r="D557" s="204">
        <v>2026</v>
      </c>
      <c r="E557" s="204" t="s">
        <v>794</v>
      </c>
      <c r="F557" s="206">
        <f t="shared" si="72"/>
        <v>0</v>
      </c>
      <c r="G557" s="206"/>
      <c r="H557" s="206"/>
      <c r="I557" s="206"/>
      <c r="J557" s="207"/>
      <c r="K557" s="207"/>
      <c r="L557" s="204" t="s">
        <v>316</v>
      </c>
      <c r="M557" s="204" t="s">
        <v>309</v>
      </c>
    </row>
    <row r="558" spans="1:13" ht="145.5" hidden="1" customHeight="1">
      <c r="A558" s="392"/>
      <c r="B558" s="204">
        <v>4</v>
      </c>
      <c r="C558" s="205" t="s">
        <v>310</v>
      </c>
      <c r="D558" s="204">
        <v>2026</v>
      </c>
      <c r="E558" s="204" t="s">
        <v>791</v>
      </c>
      <c r="F558" s="206">
        <f t="shared" si="72"/>
        <v>0</v>
      </c>
      <c r="G558" s="206"/>
      <c r="H558" s="206"/>
      <c r="I558" s="206"/>
      <c r="J558" s="207"/>
      <c r="K558" s="207"/>
      <c r="L558" s="207" t="s">
        <v>317</v>
      </c>
      <c r="M558" s="204" t="s">
        <v>311</v>
      </c>
    </row>
    <row r="559" spans="1:13" ht="144.75" hidden="1" customHeight="1">
      <c r="A559" s="392"/>
      <c r="B559" s="22">
        <v>3</v>
      </c>
      <c r="C559" s="21" t="s">
        <v>312</v>
      </c>
      <c r="D559" s="22">
        <v>2026</v>
      </c>
      <c r="E559" s="22" t="s">
        <v>791</v>
      </c>
      <c r="F559" s="215">
        <f t="shared" si="72"/>
        <v>500</v>
      </c>
      <c r="G559" s="215"/>
      <c r="H559" s="215"/>
      <c r="I559" s="215">
        <v>500</v>
      </c>
      <c r="J559" s="72"/>
      <c r="K559" s="72"/>
      <c r="L559" s="22" t="s">
        <v>318</v>
      </c>
      <c r="M559" s="22" t="s">
        <v>313</v>
      </c>
    </row>
    <row r="560" spans="1:13" ht="182.25" hidden="1" customHeight="1">
      <c r="A560" s="392"/>
      <c r="B560" s="22">
        <v>4</v>
      </c>
      <c r="C560" s="21" t="s">
        <v>722</v>
      </c>
      <c r="D560" s="22">
        <v>2026</v>
      </c>
      <c r="E560" s="22" t="s">
        <v>791</v>
      </c>
      <c r="F560" s="215">
        <f t="shared" si="72"/>
        <v>100</v>
      </c>
      <c r="G560" s="215"/>
      <c r="H560" s="215"/>
      <c r="I560" s="216">
        <v>100</v>
      </c>
      <c r="J560" s="72"/>
      <c r="K560" s="72"/>
      <c r="L560" s="22" t="s">
        <v>730</v>
      </c>
      <c r="M560" s="22" t="s">
        <v>309</v>
      </c>
    </row>
    <row r="561" spans="1:13" ht="69" hidden="1" customHeight="1">
      <c r="A561" s="392" t="s">
        <v>701</v>
      </c>
      <c r="B561" s="208"/>
      <c r="C561" s="210" t="s">
        <v>319</v>
      </c>
      <c r="D561" s="208"/>
      <c r="E561" s="208"/>
      <c r="F561" s="208"/>
      <c r="G561" s="208"/>
      <c r="H561" s="208"/>
      <c r="I561" s="208"/>
      <c r="J561" s="208"/>
      <c r="K561" s="208"/>
      <c r="L561" s="208"/>
      <c r="M561" s="208"/>
    </row>
    <row r="562" spans="1:13" ht="149.25" hidden="1" customHeight="1">
      <c r="A562" s="392"/>
      <c r="B562" s="22">
        <v>1</v>
      </c>
      <c r="C562" s="21" t="s">
        <v>320</v>
      </c>
      <c r="D562" s="22">
        <v>2026</v>
      </c>
      <c r="E562" s="22" t="s">
        <v>791</v>
      </c>
      <c r="F562" s="72">
        <f>G562+H562+I562+J562+K562</f>
        <v>300</v>
      </c>
      <c r="G562" s="72"/>
      <c r="H562" s="72"/>
      <c r="I562" s="72">
        <v>300</v>
      </c>
      <c r="J562" s="72"/>
      <c r="K562" s="72"/>
      <c r="L562" s="22" t="s">
        <v>324</v>
      </c>
      <c r="M562" s="22" t="s">
        <v>321</v>
      </c>
    </row>
    <row r="563" spans="1:13" ht="177.75" hidden="1" customHeight="1">
      <c r="A563" s="392"/>
      <c r="B563" s="22">
        <v>2</v>
      </c>
      <c r="C563" s="21" t="s">
        <v>322</v>
      </c>
      <c r="D563" s="22">
        <v>2026</v>
      </c>
      <c r="E563" s="22" t="s">
        <v>791</v>
      </c>
      <c r="F563" s="215">
        <f>G563+H563+I563+J563+K563</f>
        <v>500</v>
      </c>
      <c r="G563" s="215"/>
      <c r="H563" s="215"/>
      <c r="I563" s="215">
        <v>500</v>
      </c>
      <c r="J563" s="72"/>
      <c r="K563" s="72"/>
      <c r="L563" s="22" t="s">
        <v>325</v>
      </c>
      <c r="M563" s="22" t="s">
        <v>328</v>
      </c>
    </row>
    <row r="564" spans="1:13" ht="180.75" hidden="1" customHeight="1">
      <c r="A564" s="392"/>
      <c r="B564" s="22">
        <v>3</v>
      </c>
      <c r="C564" s="21" t="s">
        <v>775</v>
      </c>
      <c r="D564" s="22">
        <v>2026</v>
      </c>
      <c r="E564" s="22" t="s">
        <v>795</v>
      </c>
      <c r="F564" s="215">
        <f>G564+H564+I564+J564+K564</f>
        <v>100</v>
      </c>
      <c r="G564" s="72"/>
      <c r="H564" s="72"/>
      <c r="I564" s="226">
        <v>100</v>
      </c>
      <c r="J564" s="72"/>
      <c r="K564" s="72"/>
      <c r="L564" s="22" t="s">
        <v>326</v>
      </c>
      <c r="M564" s="22" t="s">
        <v>776</v>
      </c>
    </row>
    <row r="565" spans="1:13" ht="182.25" hidden="1" customHeight="1">
      <c r="A565" s="392"/>
      <c r="B565" s="160">
        <v>4</v>
      </c>
      <c r="C565" s="21" t="s">
        <v>323</v>
      </c>
      <c r="D565" s="22">
        <v>2026</v>
      </c>
      <c r="E565" s="22" t="s">
        <v>795</v>
      </c>
      <c r="F565" s="215">
        <f>G565+H565+I565+J565+K565</f>
        <v>4950</v>
      </c>
      <c r="G565" s="215"/>
      <c r="H565" s="215"/>
      <c r="I565" s="226">
        <v>4950</v>
      </c>
      <c r="J565" s="72"/>
      <c r="K565" s="72"/>
      <c r="L565" s="22" t="s">
        <v>327</v>
      </c>
      <c r="M565" s="22" t="s">
        <v>949</v>
      </c>
    </row>
    <row r="566" spans="1:13" ht="63" hidden="1" customHeight="1">
      <c r="A566" s="44"/>
      <c r="B566" s="208"/>
      <c r="C566" s="210" t="s">
        <v>329</v>
      </c>
      <c r="D566" s="208"/>
      <c r="E566" s="208"/>
      <c r="F566" s="208"/>
      <c r="G566" s="208"/>
      <c r="H566" s="208"/>
      <c r="I566" s="208"/>
      <c r="J566" s="208"/>
      <c r="K566" s="208"/>
      <c r="L566" s="208"/>
      <c r="M566" s="208"/>
    </row>
    <row r="567" spans="1:13" ht="148.5" hidden="1" customHeight="1">
      <c r="A567" s="29" t="s">
        <v>333</v>
      </c>
      <c r="B567" s="209">
        <v>1</v>
      </c>
      <c r="C567" s="205" t="s">
        <v>330</v>
      </c>
      <c r="D567" s="204">
        <v>2026</v>
      </c>
      <c r="E567" s="204" t="s">
        <v>791</v>
      </c>
      <c r="F567" s="206">
        <f t="shared" ref="F567:F572" si="73">G567+H567+I567+J567+K567</f>
        <v>0</v>
      </c>
      <c r="G567" s="207"/>
      <c r="H567" s="207"/>
      <c r="I567" s="206"/>
      <c r="J567" s="207"/>
      <c r="K567" s="207"/>
      <c r="L567" s="204" t="s">
        <v>337</v>
      </c>
      <c r="M567" s="204" t="s">
        <v>142</v>
      </c>
    </row>
    <row r="568" spans="1:13" ht="175.5" hidden="1" customHeight="1">
      <c r="A568" s="29" t="s">
        <v>334</v>
      </c>
      <c r="B568" s="160">
        <v>1</v>
      </c>
      <c r="C568" s="21" t="s">
        <v>331</v>
      </c>
      <c r="D568" s="22">
        <v>2026</v>
      </c>
      <c r="E568" s="22" t="s">
        <v>796</v>
      </c>
      <c r="F568" s="215">
        <f t="shared" si="73"/>
        <v>50</v>
      </c>
      <c r="G568" s="72"/>
      <c r="H568" s="72"/>
      <c r="I568" s="215">
        <v>50</v>
      </c>
      <c r="J568" s="72"/>
      <c r="K568" s="72"/>
      <c r="L568" s="22" t="s">
        <v>338</v>
      </c>
      <c r="M568" s="22" t="s">
        <v>28</v>
      </c>
    </row>
    <row r="569" spans="1:13" ht="181.5" hidden="1" customHeight="1">
      <c r="A569" s="29" t="s">
        <v>335</v>
      </c>
      <c r="B569" s="22">
        <v>1</v>
      </c>
      <c r="C569" s="21" t="s">
        <v>332</v>
      </c>
      <c r="D569" s="22">
        <v>2026</v>
      </c>
      <c r="E569" s="22" t="s">
        <v>796</v>
      </c>
      <c r="F569" s="215">
        <f t="shared" si="73"/>
        <v>12</v>
      </c>
      <c r="G569" s="72"/>
      <c r="H569" s="72"/>
      <c r="I569" s="215">
        <v>12</v>
      </c>
      <c r="J569" s="72"/>
      <c r="K569" s="72"/>
      <c r="L569" s="22" t="s">
        <v>342</v>
      </c>
      <c r="M569" s="22" t="s">
        <v>897</v>
      </c>
    </row>
    <row r="570" spans="1:13" ht="146.25" hidden="1" customHeight="1">
      <c r="A570" s="392" t="s">
        <v>336</v>
      </c>
      <c r="B570" s="204">
        <v>1</v>
      </c>
      <c r="C570" s="205" t="s">
        <v>565</v>
      </c>
      <c r="D570" s="204">
        <v>2026</v>
      </c>
      <c r="E570" s="204" t="s">
        <v>791</v>
      </c>
      <c r="F570" s="206">
        <f t="shared" si="73"/>
        <v>0</v>
      </c>
      <c r="G570" s="207"/>
      <c r="H570" s="207"/>
      <c r="I570" s="206"/>
      <c r="J570" s="207"/>
      <c r="K570" s="207"/>
      <c r="L570" s="204" t="s">
        <v>339</v>
      </c>
      <c r="M570" s="204" t="s">
        <v>142</v>
      </c>
    </row>
    <row r="571" spans="1:13" ht="150" hidden="1" customHeight="1">
      <c r="A571" s="392"/>
      <c r="B571" s="209">
        <v>2</v>
      </c>
      <c r="C571" s="205" t="s">
        <v>566</v>
      </c>
      <c r="D571" s="204">
        <v>2026</v>
      </c>
      <c r="E571" s="204" t="s">
        <v>791</v>
      </c>
      <c r="F571" s="206">
        <f t="shared" si="73"/>
        <v>0</v>
      </c>
      <c r="G571" s="207"/>
      <c r="H571" s="207"/>
      <c r="I571" s="206"/>
      <c r="J571" s="207"/>
      <c r="K571" s="207"/>
      <c r="L571" s="204" t="s">
        <v>340</v>
      </c>
      <c r="M571" s="204" t="s">
        <v>142</v>
      </c>
    </row>
    <row r="572" spans="1:13" ht="15" hidden="1" customHeight="1">
      <c r="A572" s="44"/>
      <c r="B572" s="44"/>
      <c r="C572" s="44" t="s">
        <v>375</v>
      </c>
      <c r="D572" s="44"/>
      <c r="E572" s="44"/>
      <c r="F572" s="15">
        <f t="shared" si="73"/>
        <v>9661</v>
      </c>
      <c r="G572" s="15">
        <f>SUM(G550:G571)</f>
        <v>0</v>
      </c>
      <c r="H572" s="15">
        <f t="shared" ref="H572:K572" si="74">SUM(H550:H571)</f>
        <v>0</v>
      </c>
      <c r="I572" s="15">
        <f t="shared" si="74"/>
        <v>9661</v>
      </c>
      <c r="J572" s="15">
        <f t="shared" si="74"/>
        <v>0</v>
      </c>
      <c r="K572" s="15">
        <f t="shared" si="74"/>
        <v>0</v>
      </c>
      <c r="L572" s="44"/>
      <c r="M572" s="44"/>
    </row>
    <row r="573" spans="1:13" ht="15" hidden="1" customHeight="1">
      <c r="A573" s="399" t="s">
        <v>829</v>
      </c>
      <c r="B573" s="400"/>
      <c r="C573" s="400"/>
      <c r="D573" s="400"/>
      <c r="E573" s="400"/>
      <c r="F573" s="400"/>
      <c r="G573" s="400"/>
      <c r="H573" s="400"/>
      <c r="I573" s="400"/>
      <c r="J573" s="400"/>
      <c r="K573" s="400"/>
      <c r="L573" s="400"/>
      <c r="M573" s="401"/>
    </row>
    <row r="574" spans="1:13" ht="60.75" hidden="1" customHeight="1">
      <c r="A574" s="392" t="s">
        <v>692</v>
      </c>
      <c r="B574" s="43">
        <v>1</v>
      </c>
      <c r="C574" s="29" t="s">
        <v>693</v>
      </c>
      <c r="D574" s="43">
        <v>2026</v>
      </c>
      <c r="E574" s="43" t="s">
        <v>892</v>
      </c>
      <c r="F574" s="32">
        <f>G574+H574+I574+J574+K574</f>
        <v>3000</v>
      </c>
      <c r="G574" s="43"/>
      <c r="H574" s="43"/>
      <c r="I574" s="146">
        <v>900</v>
      </c>
      <c r="J574" s="43"/>
      <c r="K574" s="64">
        <v>2100</v>
      </c>
      <c r="L574" s="43" t="s">
        <v>696</v>
      </c>
      <c r="M574" s="65">
        <v>2.5000000000000001E-2</v>
      </c>
    </row>
    <row r="575" spans="1:13" ht="180.75" hidden="1" customHeight="1">
      <c r="A575" s="392"/>
      <c r="B575" s="43">
        <v>2</v>
      </c>
      <c r="C575" s="29" t="s">
        <v>694</v>
      </c>
      <c r="D575" s="43">
        <v>2026</v>
      </c>
      <c r="E575" s="43" t="s">
        <v>893</v>
      </c>
      <c r="F575" s="32">
        <f>G575+H575+I575+J575+K575</f>
        <v>300</v>
      </c>
      <c r="G575" s="43"/>
      <c r="H575" s="43"/>
      <c r="I575" s="146">
        <v>300</v>
      </c>
      <c r="J575" s="43"/>
      <c r="K575" s="43"/>
      <c r="L575" s="43" t="s">
        <v>695</v>
      </c>
      <c r="M575" s="43" t="s">
        <v>206</v>
      </c>
    </row>
    <row r="576" spans="1:13" ht="15" hidden="1" customHeight="1">
      <c r="A576" s="3"/>
      <c r="B576" s="3"/>
      <c r="C576" s="44" t="s">
        <v>341</v>
      </c>
      <c r="D576" s="44"/>
      <c r="E576" s="44"/>
      <c r="F576" s="15">
        <f>G576+H576+I576+J576+K576</f>
        <v>3300</v>
      </c>
      <c r="G576" s="15">
        <f>SUM(G574:G575)</f>
        <v>0</v>
      </c>
      <c r="H576" s="15">
        <f t="shared" ref="H576:K576" si="75">SUM(H574:H575)</f>
        <v>0</v>
      </c>
      <c r="I576" s="15">
        <f t="shared" si="75"/>
        <v>1200</v>
      </c>
      <c r="J576" s="15">
        <f t="shared" si="75"/>
        <v>0</v>
      </c>
      <c r="K576" s="15">
        <f t="shared" si="75"/>
        <v>2100</v>
      </c>
      <c r="L576" s="3"/>
      <c r="M576" s="3"/>
    </row>
    <row r="577" spans="1:18" s="4" customFormat="1" ht="15.75" hidden="1">
      <c r="A577" s="9"/>
      <c r="B577" s="3"/>
      <c r="C577" s="14" t="s">
        <v>5</v>
      </c>
      <c r="D577" s="3"/>
      <c r="E577" s="5"/>
      <c r="F577" s="12" t="e">
        <f>G577+H577+I577+J577+K577</f>
        <v>#REF!</v>
      </c>
      <c r="G577" s="12" t="e">
        <f>#REF!+#REF!+#REF!+#REF!+#REF!+#REF!+#REF!+#REF!+#REF!+G169+G191+G244+G317+G404+G411+G433+G524+G540+G545+G572+G576+G279</f>
        <v>#REF!</v>
      </c>
      <c r="H577" s="12" t="e">
        <f>#REF!+#REF!+#REF!+#REF!+#REF!+#REF!+#REF!+#REF!+#REF!+H169+H191+H244+H317+H404+H411+H433+H524+H540+H545+H572+H576+H279</f>
        <v>#REF!</v>
      </c>
      <c r="I577" s="12" t="e">
        <f>#REF!+#REF!+#REF!+#REF!+#REF!+#REF!+#REF!+#REF!+#REF!+I169+I191+I244+I317+I404+I411+I433+I524+I540+I545+I572+I576+I279</f>
        <v>#REF!</v>
      </c>
      <c r="J577" s="12" t="e">
        <f>#REF!+#REF!+#REF!+#REF!+#REF!+#REF!+#REF!+#REF!+#REF!+J169+J191+J244+J317+J404+J411+J433+J524+J540+J545+J572+J576+J279</f>
        <v>#REF!</v>
      </c>
      <c r="K577" s="12" t="e">
        <f>#REF!+#REF!+#REF!+#REF!+#REF!+#REF!+#REF!+#REF!+#REF!+K169+K191+K244+K317+K404+K411+K433+K524+K540+K545+K572+K576+K279</f>
        <v>#REF!</v>
      </c>
      <c r="L577" s="2"/>
      <c r="M577" s="10"/>
      <c r="P577" s="268"/>
      <c r="Q577" s="268"/>
      <c r="R577" s="268"/>
    </row>
    <row r="578" spans="1:18" hidden="1">
      <c r="A578" s="102"/>
      <c r="B578" s="103"/>
      <c r="C578" s="102"/>
      <c r="D578" s="103"/>
      <c r="E578" s="103"/>
      <c r="F578" s="81"/>
      <c r="G578" s="81"/>
      <c r="H578" s="81"/>
      <c r="I578" s="81"/>
      <c r="J578" s="81"/>
      <c r="K578" s="81"/>
      <c r="L578" s="102"/>
      <c r="M578" s="103"/>
    </row>
    <row r="579" spans="1:18" hidden="1">
      <c r="A579" s="102"/>
      <c r="B579" s="103"/>
      <c r="C579" s="102"/>
      <c r="D579" s="103"/>
      <c r="E579" s="103"/>
      <c r="F579" s="81"/>
      <c r="G579" s="81"/>
      <c r="H579" s="81"/>
      <c r="I579" s="81"/>
      <c r="J579" s="81"/>
      <c r="K579" s="81"/>
      <c r="L579" s="102"/>
      <c r="M579" s="103"/>
    </row>
    <row r="580" spans="1:18" hidden="1">
      <c r="F580" s="166"/>
      <c r="G580" s="166"/>
      <c r="H580" s="166"/>
      <c r="I580" s="166"/>
      <c r="J580" s="166"/>
      <c r="K580" s="166"/>
    </row>
    <row r="581" spans="1:18" hidden="1">
      <c r="F581" s="165">
        <v>1123632.1369999999</v>
      </c>
      <c r="G581" s="165">
        <v>347128.45400000003</v>
      </c>
      <c r="H581" s="165">
        <v>24967.812000000002</v>
      </c>
      <c r="I581" s="165">
        <v>721254.87099999993</v>
      </c>
      <c r="J581" s="165">
        <v>270</v>
      </c>
      <c r="K581" s="165">
        <v>30011</v>
      </c>
    </row>
    <row r="582" spans="1:18" hidden="1"/>
    <row r="583" spans="1:18" hidden="1">
      <c r="F583" s="6" t="e">
        <f>F581-F577</f>
        <v>#REF!</v>
      </c>
      <c r="G583" s="6" t="e">
        <f t="shared" ref="G583:K583" si="76">G581-G577</f>
        <v>#REF!</v>
      </c>
      <c r="H583" s="6" t="e">
        <f t="shared" si="76"/>
        <v>#REF!</v>
      </c>
      <c r="I583" s="6" t="e">
        <f t="shared" si="76"/>
        <v>#REF!</v>
      </c>
      <c r="J583" s="6" t="e">
        <f t="shared" si="76"/>
        <v>#REF!</v>
      </c>
      <c r="K583" s="6" t="e">
        <f t="shared" si="76"/>
        <v>#REF!</v>
      </c>
    </row>
    <row r="584" spans="1:18" hidden="1"/>
    <row r="585" spans="1:18" hidden="1"/>
    <row r="587" spans="1:18" ht="30" customHeight="1">
      <c r="C587" s="67" t="s">
        <v>1051</v>
      </c>
      <c r="J587" s="417" t="s">
        <v>1052</v>
      </c>
      <c r="K587" s="417"/>
      <c r="L587" s="417"/>
    </row>
    <row r="588" spans="1:18">
      <c r="A588" s="63"/>
      <c r="B588" s="63"/>
      <c r="C588" s="63"/>
      <c r="D588" s="63"/>
      <c r="G588" s="73"/>
      <c r="H588" s="73"/>
      <c r="I588" s="73"/>
      <c r="J588" s="73"/>
      <c r="K588" s="73"/>
      <c r="L588" s="74"/>
      <c r="M588" s="63"/>
    </row>
    <row r="589" spans="1:18">
      <c r="A589" s="63"/>
      <c r="B589" s="63"/>
      <c r="C589" s="63"/>
      <c r="D589" s="63"/>
      <c r="E589" s="82"/>
      <c r="L589" s="74"/>
      <c r="M589" s="63"/>
    </row>
    <row r="591" spans="1:18">
      <c r="A591" s="63"/>
      <c r="B591" s="63"/>
      <c r="C591" s="63"/>
      <c r="D591" s="63"/>
      <c r="F591" s="83"/>
      <c r="G591" s="84"/>
      <c r="H591" s="84"/>
      <c r="I591" s="84"/>
      <c r="J591" s="84"/>
      <c r="K591" s="84"/>
      <c r="M591" s="63"/>
    </row>
    <row r="608" spans="1:13">
      <c r="A608" s="63"/>
      <c r="B608" s="63"/>
      <c r="C608" s="63"/>
      <c r="D608" s="63"/>
      <c r="E608" s="63"/>
      <c r="F608" s="73"/>
      <c r="G608" s="63"/>
      <c r="H608" s="63"/>
      <c r="I608" s="63"/>
      <c r="J608" s="63"/>
      <c r="K608" s="63"/>
      <c r="L608" s="63"/>
      <c r="M608" s="63"/>
    </row>
    <row r="609" spans="1:13">
      <c r="A609" s="63"/>
      <c r="B609" s="63"/>
      <c r="C609" s="63"/>
      <c r="D609" s="63"/>
      <c r="E609" s="63"/>
      <c r="F609" s="75"/>
      <c r="G609" s="63"/>
      <c r="H609" s="63"/>
      <c r="I609" s="63"/>
      <c r="J609" s="63"/>
      <c r="K609" s="63"/>
      <c r="L609" s="63"/>
      <c r="M609" s="63"/>
    </row>
    <row r="611" spans="1:13">
      <c r="A611" s="63"/>
      <c r="B611" s="63"/>
      <c r="C611" s="63"/>
      <c r="D611" s="63"/>
      <c r="E611" s="63"/>
      <c r="F611" s="76"/>
      <c r="G611" s="63"/>
      <c r="H611" s="63"/>
      <c r="I611" s="63"/>
      <c r="J611" s="63"/>
      <c r="K611" s="63"/>
      <c r="L611" s="63"/>
      <c r="M611" s="63"/>
    </row>
  </sheetData>
  <mergeCells count="176">
    <mergeCell ref="B142:B144"/>
    <mergeCell ref="B145:B147"/>
    <mergeCell ref="B148:B150"/>
    <mergeCell ref="B151:B153"/>
    <mergeCell ref="B154:B156"/>
    <mergeCell ref="A142:A156"/>
    <mergeCell ref="B116:B118"/>
    <mergeCell ref="B120:B122"/>
    <mergeCell ref="B123:B125"/>
    <mergeCell ref="B126:B128"/>
    <mergeCell ref="B129:B131"/>
    <mergeCell ref="B132:B134"/>
    <mergeCell ref="B136:B138"/>
    <mergeCell ref="B139:B141"/>
    <mergeCell ref="A26:A141"/>
    <mergeCell ref="B87:B89"/>
    <mergeCell ref="B91:B93"/>
    <mergeCell ref="B94:B96"/>
    <mergeCell ref="B100:B102"/>
    <mergeCell ref="B103:B105"/>
    <mergeCell ref="B106:B108"/>
    <mergeCell ref="B110:B112"/>
    <mergeCell ref="B113:B115"/>
    <mergeCell ref="C148:C150"/>
    <mergeCell ref="C151:C153"/>
    <mergeCell ref="C154:C156"/>
    <mergeCell ref="C20:C22"/>
    <mergeCell ref="B17:B19"/>
    <mergeCell ref="B20:B22"/>
    <mergeCell ref="B23:B25"/>
    <mergeCell ref="B27:B29"/>
    <mergeCell ref="B30:B32"/>
    <mergeCell ref="B34:B36"/>
    <mergeCell ref="B40:B42"/>
    <mergeCell ref="B43:B45"/>
    <mergeCell ref="B46:B48"/>
    <mergeCell ref="B50:B52"/>
    <mergeCell ref="B53:B55"/>
    <mergeCell ref="B56:B58"/>
    <mergeCell ref="B60:B62"/>
    <mergeCell ref="B63:B65"/>
    <mergeCell ref="B67:B69"/>
    <mergeCell ref="B70:B72"/>
    <mergeCell ref="B73:B75"/>
    <mergeCell ref="B77:B79"/>
    <mergeCell ref="B80:B82"/>
    <mergeCell ref="B84:B86"/>
    <mergeCell ref="C120:C122"/>
    <mergeCell ref="C123:C125"/>
    <mergeCell ref="C126:C128"/>
    <mergeCell ref="C129:C131"/>
    <mergeCell ref="C132:C134"/>
    <mergeCell ref="C136:C138"/>
    <mergeCell ref="C139:C141"/>
    <mergeCell ref="C142:C144"/>
    <mergeCell ref="C145:C147"/>
    <mergeCell ref="C100:C102"/>
    <mergeCell ref="C103:C105"/>
    <mergeCell ref="C106:C108"/>
    <mergeCell ref="C110:C112"/>
    <mergeCell ref="C113:C115"/>
    <mergeCell ref="C116:C118"/>
    <mergeCell ref="C63:C65"/>
    <mergeCell ref="C67:C69"/>
    <mergeCell ref="C70:C72"/>
    <mergeCell ref="C73:C75"/>
    <mergeCell ref="C77:C79"/>
    <mergeCell ref="C80:C82"/>
    <mergeCell ref="C84:C86"/>
    <mergeCell ref="C87:C89"/>
    <mergeCell ref="C91:C93"/>
    <mergeCell ref="C11:C13"/>
    <mergeCell ref="B11:B13"/>
    <mergeCell ref="C14:C16"/>
    <mergeCell ref="B14:B16"/>
    <mergeCell ref="C17:C19"/>
    <mergeCell ref="A10:A25"/>
    <mergeCell ref="B37:B39"/>
    <mergeCell ref="C37:C39"/>
    <mergeCell ref="B97:B99"/>
    <mergeCell ref="C97:C99"/>
    <mergeCell ref="C23:C25"/>
    <mergeCell ref="C27:C29"/>
    <mergeCell ref="C30:C32"/>
    <mergeCell ref="C34:C36"/>
    <mergeCell ref="C40:C42"/>
    <mergeCell ref="C43:C45"/>
    <mergeCell ref="C46:C48"/>
    <mergeCell ref="C50:C52"/>
    <mergeCell ref="C53:C55"/>
    <mergeCell ref="C94:C96"/>
    <mergeCell ref="C56:C58"/>
    <mergeCell ref="C60:C62"/>
    <mergeCell ref="A280:M280"/>
    <mergeCell ref="A170:M170"/>
    <mergeCell ref="A171:A190"/>
    <mergeCell ref="A192:M192"/>
    <mergeCell ref="A193:A242"/>
    <mergeCell ref="L237:M237"/>
    <mergeCell ref="A246:M246"/>
    <mergeCell ref="D263:D268"/>
    <mergeCell ref="E263:E268"/>
    <mergeCell ref="B263:B268"/>
    <mergeCell ref="A247:A270"/>
    <mergeCell ref="A573:M573"/>
    <mergeCell ref="A551:A553"/>
    <mergeCell ref="A546:M546"/>
    <mergeCell ref="A547:M547"/>
    <mergeCell ref="A548:M548"/>
    <mergeCell ref="A541:M541"/>
    <mergeCell ref="A4:M4"/>
    <mergeCell ref="A5:A8"/>
    <mergeCell ref="B5:B8"/>
    <mergeCell ref="C5:C8"/>
    <mergeCell ref="D5:D8"/>
    <mergeCell ref="E5:E8"/>
    <mergeCell ref="L7:L8"/>
    <mergeCell ref="H7:I7"/>
    <mergeCell ref="J7:J8"/>
    <mergeCell ref="K7:K8"/>
    <mergeCell ref="G6:K6"/>
    <mergeCell ref="F5:K5"/>
    <mergeCell ref="L5:M6"/>
    <mergeCell ref="M7:M8"/>
    <mergeCell ref="F6:F8"/>
    <mergeCell ref="G7:G8"/>
    <mergeCell ref="A245:M245"/>
    <mergeCell ref="A271:A272"/>
    <mergeCell ref="A521:A523"/>
    <mergeCell ref="A434:M434"/>
    <mergeCell ref="A319:A402"/>
    <mergeCell ref="A281:A297"/>
    <mergeCell ref="A298:A313"/>
    <mergeCell ref="A413:A432"/>
    <mergeCell ref="A574:A575"/>
    <mergeCell ref="A525:M525"/>
    <mergeCell ref="C500:C501"/>
    <mergeCell ref="D500:D501"/>
    <mergeCell ref="E500:E501"/>
    <mergeCell ref="F500:F501"/>
    <mergeCell ref="I500:I501"/>
    <mergeCell ref="J500:J501"/>
    <mergeCell ref="K500:K501"/>
    <mergeCell ref="L500:L501"/>
    <mergeCell ref="M500:M501"/>
    <mergeCell ref="G500:G501"/>
    <mergeCell ref="H500:H501"/>
    <mergeCell ref="B500:B501"/>
    <mergeCell ref="A549:A550"/>
    <mergeCell ref="A554:A560"/>
    <mergeCell ref="A561:A565"/>
    <mergeCell ref="A570:A571"/>
    <mergeCell ref="B157:B159"/>
    <mergeCell ref="C157:C159"/>
    <mergeCell ref="B160:B162"/>
    <mergeCell ref="C160:C162"/>
    <mergeCell ref="B163:B165"/>
    <mergeCell ref="C163:C165"/>
    <mergeCell ref="A166:C169"/>
    <mergeCell ref="J587:L587"/>
    <mergeCell ref="S50:T50"/>
    <mergeCell ref="A542:A544"/>
    <mergeCell ref="A451:A453"/>
    <mergeCell ref="A454:A457"/>
    <mergeCell ref="A273:A278"/>
    <mergeCell ref="L538:M538"/>
    <mergeCell ref="A435:A450"/>
    <mergeCell ref="A475:A520"/>
    <mergeCell ref="A526:A530"/>
    <mergeCell ref="A531:A533"/>
    <mergeCell ref="A534:A536"/>
    <mergeCell ref="A318:M318"/>
    <mergeCell ref="A458:A474"/>
    <mergeCell ref="A405:M405"/>
    <mergeCell ref="A406:A409"/>
    <mergeCell ref="A412:M412"/>
  </mergeCells>
  <phoneticPr fontId="47" type="noConversion"/>
  <conditionalFormatting sqref="L11:L25 L34:L48 L63:L65 L87:L89 L91:L93 L129:L135">
    <cfRule type="cellIs" dxfId="6" priority="10" stopIfTrue="1" operator="equal">
      <formula>0</formula>
    </cfRule>
  </conditionalFormatting>
  <conditionalFormatting sqref="M11">
    <cfRule type="cellIs" dxfId="5" priority="9" stopIfTrue="1" operator="equal">
      <formula>0</formula>
    </cfRule>
  </conditionalFormatting>
  <conditionalFormatting sqref="M17:M25">
    <cfRule type="cellIs" dxfId="4" priority="1" stopIfTrue="1" operator="equal">
      <formula>0</formula>
    </cfRule>
  </conditionalFormatting>
  <printOptions horizontalCentered="1"/>
  <pageMargins left="0.39370078740157483" right="0.19685039370078741" top="0.19685039370078741" bottom="0.19685039370078741" header="0.19685039370078741" footer="0.19685039370078741"/>
  <pageSetup paperSize="9" scale="47" firstPageNumber="25" orientation="portrait" r:id="rId1"/>
  <headerFooter differentFirst="1" scaleWithDoc="0" alignWithMargins="0">
    <oddHeader>&amp;RПродовження таблиці</oddHeader>
  </headerFooter>
  <rowBreaks count="2" manualBreakCount="2">
    <brk id="140" max="14" man="1"/>
    <brk id="587" max="14" man="1"/>
  </rowBreaks>
  <colBreaks count="1" manualBreakCount="1">
    <brk id="16" min="2" max="61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2"/>
  <sheetViews>
    <sheetView topLeftCell="A130" zoomScale="60" zoomScaleNormal="60" workbookViewId="0">
      <selection activeCell="I147" sqref="I147"/>
    </sheetView>
  </sheetViews>
  <sheetFormatPr defaultRowHeight="15"/>
  <cols>
    <col min="1" max="1" width="21.7109375" style="67" customWidth="1"/>
    <col min="2" max="2" width="5" style="1" customWidth="1"/>
    <col min="3" max="3" width="31" style="67" customWidth="1"/>
    <col min="4" max="4" width="8.5703125" style="1" customWidth="1"/>
    <col min="5" max="5" width="21.5703125" style="1" customWidth="1"/>
    <col min="6" max="6" width="13.5703125" style="6" customWidth="1"/>
    <col min="7" max="7" width="13" style="6" customWidth="1"/>
    <col min="8" max="8" width="11.7109375" style="6" customWidth="1"/>
    <col min="9" max="9" width="12.85546875" style="6" customWidth="1"/>
    <col min="10" max="10" width="13.7109375" style="6" customWidth="1"/>
    <col min="11" max="11" width="12.42578125" style="6" customWidth="1"/>
    <col min="12" max="12" width="20.28515625" style="67" customWidth="1"/>
    <col min="13" max="13" width="19.5703125" style="1" customWidth="1"/>
    <col min="14" max="15" width="11.42578125" style="63" hidden="1" customWidth="1"/>
    <col min="16" max="16" width="12" style="264" hidden="1" customWidth="1"/>
    <col min="17" max="17" width="10.140625" style="264" hidden="1" customWidth="1"/>
    <col min="18" max="18" width="9.140625" style="264" hidden="1" customWidth="1"/>
    <col min="19" max="20" width="9.140625" style="63" hidden="1" customWidth="1"/>
    <col min="21" max="16384" width="9.140625" style="63"/>
  </cols>
  <sheetData>
    <row r="1" spans="1:18" ht="15.75">
      <c r="M1" s="275" t="s">
        <v>1046</v>
      </c>
    </row>
    <row r="2" spans="1:18" ht="15.75">
      <c r="M2" s="275" t="s">
        <v>1047</v>
      </c>
    </row>
    <row r="3" spans="1:18" ht="22.5" customHeight="1">
      <c r="A3" s="4"/>
      <c r="B3" s="4"/>
      <c r="C3" s="4"/>
      <c r="D3" s="4"/>
      <c r="E3" s="4"/>
      <c r="F3" s="4"/>
      <c r="G3" s="4"/>
      <c r="H3" s="4"/>
      <c r="I3" s="4"/>
      <c r="J3" s="4"/>
      <c r="K3" s="4"/>
      <c r="L3" s="4"/>
      <c r="M3" s="186"/>
    </row>
    <row r="4" spans="1:18" ht="15.75" customHeight="1">
      <c r="A4" s="430" t="s">
        <v>1045</v>
      </c>
      <c r="B4" s="430"/>
      <c r="C4" s="430"/>
      <c r="D4" s="430"/>
      <c r="E4" s="430"/>
      <c r="F4" s="430"/>
      <c r="G4" s="430"/>
      <c r="H4" s="430"/>
      <c r="I4" s="430"/>
      <c r="J4" s="430"/>
      <c r="K4" s="430"/>
      <c r="L4" s="430"/>
      <c r="M4" s="430"/>
      <c r="N4" s="8"/>
    </row>
    <row r="5" spans="1:18" ht="15" customHeight="1">
      <c r="A5" s="370" t="s">
        <v>12</v>
      </c>
      <c r="B5" s="370" t="s">
        <v>0</v>
      </c>
      <c r="C5" s="370" t="s">
        <v>1</v>
      </c>
      <c r="D5" s="370" t="s">
        <v>2</v>
      </c>
      <c r="E5" s="370" t="s">
        <v>3</v>
      </c>
      <c r="F5" s="373" t="s">
        <v>13</v>
      </c>
      <c r="G5" s="374"/>
      <c r="H5" s="374"/>
      <c r="I5" s="374"/>
      <c r="J5" s="374"/>
      <c r="K5" s="375"/>
      <c r="L5" s="371" t="s">
        <v>4</v>
      </c>
      <c r="M5" s="376"/>
    </row>
    <row r="6" spans="1:18" ht="15.75" customHeight="1">
      <c r="A6" s="370"/>
      <c r="B6" s="370"/>
      <c r="C6" s="370"/>
      <c r="D6" s="370"/>
      <c r="E6" s="370"/>
      <c r="F6" s="368" t="s">
        <v>5</v>
      </c>
      <c r="G6" s="373" t="s">
        <v>6</v>
      </c>
      <c r="H6" s="374"/>
      <c r="I6" s="374"/>
      <c r="J6" s="374"/>
      <c r="K6" s="374"/>
      <c r="L6" s="372"/>
      <c r="M6" s="377"/>
    </row>
    <row r="7" spans="1:18" ht="15.75" customHeight="1">
      <c r="A7" s="370"/>
      <c r="B7" s="370"/>
      <c r="C7" s="370"/>
      <c r="D7" s="370"/>
      <c r="E7" s="370"/>
      <c r="F7" s="378"/>
      <c r="G7" s="368" t="s">
        <v>14</v>
      </c>
      <c r="H7" s="373" t="s">
        <v>7</v>
      </c>
      <c r="I7" s="374"/>
      <c r="J7" s="368" t="s">
        <v>8</v>
      </c>
      <c r="K7" s="368" t="s">
        <v>9</v>
      </c>
      <c r="L7" s="370" t="s">
        <v>10</v>
      </c>
      <c r="M7" s="371" t="s">
        <v>11</v>
      </c>
    </row>
    <row r="8" spans="1:18" ht="64.5" customHeight="1">
      <c r="A8" s="370"/>
      <c r="B8" s="370"/>
      <c r="C8" s="370"/>
      <c r="D8" s="370"/>
      <c r="E8" s="370"/>
      <c r="F8" s="369"/>
      <c r="G8" s="369"/>
      <c r="H8" s="273" t="s">
        <v>15</v>
      </c>
      <c r="I8" s="273" t="s">
        <v>17</v>
      </c>
      <c r="J8" s="369"/>
      <c r="K8" s="369"/>
      <c r="L8" s="370"/>
      <c r="M8" s="372"/>
    </row>
    <row r="9" spans="1:18" s="1" customFormat="1">
      <c r="A9" s="10">
        <v>1</v>
      </c>
      <c r="B9" s="10">
        <v>2</v>
      </c>
      <c r="C9" s="10">
        <v>3</v>
      </c>
      <c r="D9" s="10">
        <v>4</v>
      </c>
      <c r="E9" s="10">
        <v>5</v>
      </c>
      <c r="F9" s="7">
        <v>6</v>
      </c>
      <c r="G9" s="7">
        <v>7</v>
      </c>
      <c r="H9" s="7">
        <v>8</v>
      </c>
      <c r="I9" s="7">
        <v>9</v>
      </c>
      <c r="J9" s="7">
        <v>10</v>
      </c>
      <c r="K9" s="7">
        <v>11</v>
      </c>
      <c r="L9" s="7">
        <v>12</v>
      </c>
      <c r="M9" s="7">
        <v>13</v>
      </c>
      <c r="P9" s="265"/>
      <c r="Q9" s="265"/>
      <c r="R9" s="265"/>
    </row>
    <row r="10" spans="1:18" ht="31.5" customHeight="1">
      <c r="A10" s="406" t="s">
        <v>216</v>
      </c>
      <c r="B10" s="59"/>
      <c r="C10" s="270" t="s">
        <v>217</v>
      </c>
      <c r="D10" s="271"/>
      <c r="E10" s="272"/>
      <c r="F10" s="272"/>
      <c r="G10" s="272"/>
      <c r="H10" s="272"/>
      <c r="I10" s="272"/>
      <c r="J10" s="272"/>
      <c r="K10" s="272"/>
      <c r="L10" s="272"/>
      <c r="M10" s="272"/>
      <c r="P10" s="266" t="s">
        <v>1029</v>
      </c>
      <c r="Q10" s="266" t="s">
        <v>1030</v>
      </c>
      <c r="R10" s="266" t="s">
        <v>1031</v>
      </c>
    </row>
    <row r="11" spans="1:18" ht="81" customHeight="1">
      <c r="A11" s="407"/>
      <c r="B11" s="421">
        <v>1</v>
      </c>
      <c r="C11" s="424" t="s">
        <v>218</v>
      </c>
      <c r="D11" s="274">
        <v>2024</v>
      </c>
      <c r="E11" s="188" t="s">
        <v>219</v>
      </c>
      <c r="F11" s="189">
        <f>G11+H11+I11+J11+K11</f>
        <v>169.3</v>
      </c>
      <c r="G11" s="189"/>
      <c r="H11" s="189"/>
      <c r="I11" s="189">
        <v>169.3</v>
      </c>
      <c r="J11" s="189"/>
      <c r="K11" s="189"/>
      <c r="L11" s="128" t="s">
        <v>220</v>
      </c>
      <c r="M11" s="43" t="s">
        <v>1080</v>
      </c>
      <c r="P11" s="11"/>
      <c r="Q11" s="11" t="s">
        <v>1039</v>
      </c>
      <c r="R11" s="11">
        <v>0</v>
      </c>
    </row>
    <row r="12" spans="1:18" ht="81" customHeight="1">
      <c r="A12" s="407"/>
      <c r="B12" s="422"/>
      <c r="C12" s="425"/>
      <c r="D12" s="274">
        <v>2025</v>
      </c>
      <c r="E12" s="188" t="s">
        <v>219</v>
      </c>
      <c r="F12" s="189">
        <f>G12+H12+I12+J12+K12</f>
        <v>0</v>
      </c>
      <c r="G12" s="189"/>
      <c r="H12" s="189"/>
      <c r="I12" s="189"/>
      <c r="J12" s="189"/>
      <c r="K12" s="189"/>
      <c r="L12" s="128" t="s">
        <v>220</v>
      </c>
      <c r="M12" s="43" t="s">
        <v>1081</v>
      </c>
      <c r="P12" s="11"/>
      <c r="Q12" s="11"/>
      <c r="R12" s="11"/>
    </row>
    <row r="13" spans="1:18" ht="81" customHeight="1">
      <c r="A13" s="407"/>
      <c r="B13" s="423"/>
      <c r="C13" s="426"/>
      <c r="D13" s="274">
        <v>2026</v>
      </c>
      <c r="E13" s="188" t="s">
        <v>219</v>
      </c>
      <c r="F13" s="189">
        <f>G13+H13+I13+J13+K13</f>
        <v>0</v>
      </c>
      <c r="G13" s="189"/>
      <c r="H13" s="189"/>
      <c r="I13" s="189"/>
      <c r="J13" s="189"/>
      <c r="K13" s="189"/>
      <c r="L13" s="128" t="s">
        <v>220</v>
      </c>
      <c r="M13" s="43" t="s">
        <v>1082</v>
      </c>
      <c r="P13" s="11"/>
      <c r="Q13" s="11"/>
      <c r="R13" s="11"/>
    </row>
    <row r="14" spans="1:18" ht="45.75" customHeight="1">
      <c r="A14" s="407"/>
      <c r="B14" s="421">
        <v>2</v>
      </c>
      <c r="C14" s="424" t="s">
        <v>221</v>
      </c>
      <c r="D14" s="274">
        <v>2024</v>
      </c>
      <c r="E14" s="188" t="s">
        <v>219</v>
      </c>
      <c r="F14" s="189">
        <f>G14+H14+I14+J14+K14</f>
        <v>0</v>
      </c>
      <c r="G14" s="189"/>
      <c r="H14" s="189"/>
      <c r="I14" s="189"/>
      <c r="J14" s="189"/>
      <c r="K14" s="189"/>
      <c r="L14" s="128" t="s">
        <v>222</v>
      </c>
      <c r="M14" s="43"/>
      <c r="P14" s="11"/>
      <c r="Q14" s="11"/>
      <c r="R14" s="11"/>
    </row>
    <row r="15" spans="1:18" ht="46.5" customHeight="1">
      <c r="A15" s="407"/>
      <c r="B15" s="422"/>
      <c r="C15" s="425"/>
      <c r="D15" s="274">
        <v>2025</v>
      </c>
      <c r="E15" s="188" t="s">
        <v>219</v>
      </c>
      <c r="F15" s="189">
        <f t="shared" ref="F15:F16" si="0">G15+H15+I15+J15+K15</f>
        <v>0</v>
      </c>
      <c r="G15" s="189"/>
      <c r="H15" s="189"/>
      <c r="I15" s="189"/>
      <c r="J15" s="189"/>
      <c r="K15" s="189"/>
      <c r="L15" s="128" t="s">
        <v>222</v>
      </c>
      <c r="M15" s="43"/>
      <c r="P15" s="11"/>
      <c r="Q15" s="11"/>
      <c r="R15" s="11"/>
    </row>
    <row r="16" spans="1:18" ht="36" customHeight="1">
      <c r="A16" s="407"/>
      <c r="B16" s="423"/>
      <c r="C16" s="426"/>
      <c r="D16" s="274">
        <v>2026</v>
      </c>
      <c r="E16" s="188" t="s">
        <v>219</v>
      </c>
      <c r="F16" s="189">
        <f t="shared" si="0"/>
        <v>0</v>
      </c>
      <c r="G16" s="189"/>
      <c r="H16" s="189"/>
      <c r="I16" s="189"/>
      <c r="J16" s="189"/>
      <c r="K16" s="189"/>
      <c r="L16" s="128" t="s">
        <v>222</v>
      </c>
      <c r="M16" s="43"/>
      <c r="P16" s="11"/>
      <c r="Q16" s="11"/>
      <c r="R16" s="11"/>
    </row>
    <row r="17" spans="1:18" ht="65.25" customHeight="1">
      <c r="A17" s="407"/>
      <c r="B17" s="421">
        <v>3</v>
      </c>
      <c r="C17" s="424" t="s">
        <v>223</v>
      </c>
      <c r="D17" s="274">
        <v>2024</v>
      </c>
      <c r="E17" s="188" t="s">
        <v>219</v>
      </c>
      <c r="F17" s="189">
        <f>G17+H17+I17+J17+K17</f>
        <v>0</v>
      </c>
      <c r="G17" s="189"/>
      <c r="H17" s="189"/>
      <c r="I17" s="189"/>
      <c r="J17" s="189"/>
      <c r="K17" s="189"/>
      <c r="L17" s="190" t="s">
        <v>224</v>
      </c>
      <c r="M17" s="294"/>
      <c r="N17" s="63">
        <v>4</v>
      </c>
      <c r="P17" s="263" t="s">
        <v>1028</v>
      </c>
      <c r="Q17" s="11"/>
      <c r="R17" s="11"/>
    </row>
    <row r="18" spans="1:18" ht="56.25" customHeight="1">
      <c r="A18" s="407"/>
      <c r="B18" s="422"/>
      <c r="C18" s="425"/>
      <c r="D18" s="274">
        <v>2025</v>
      </c>
      <c r="E18" s="188" t="s">
        <v>219</v>
      </c>
      <c r="F18" s="189">
        <f t="shared" ref="F18:F19" si="1">G18+H18+I18+J18+K18</f>
        <v>0</v>
      </c>
      <c r="G18" s="189"/>
      <c r="H18" s="189"/>
      <c r="I18" s="189"/>
      <c r="J18" s="189"/>
      <c r="K18" s="189"/>
      <c r="L18" s="190" t="s">
        <v>224</v>
      </c>
      <c r="M18" s="294"/>
      <c r="P18" s="263"/>
      <c r="Q18" s="11"/>
      <c r="R18" s="11"/>
    </row>
    <row r="19" spans="1:18" ht="60" customHeight="1">
      <c r="A19" s="407"/>
      <c r="B19" s="423"/>
      <c r="C19" s="426"/>
      <c r="D19" s="274">
        <v>2026</v>
      </c>
      <c r="E19" s="188" t="s">
        <v>219</v>
      </c>
      <c r="F19" s="189">
        <f t="shared" si="1"/>
        <v>0</v>
      </c>
      <c r="G19" s="189"/>
      <c r="H19" s="189"/>
      <c r="I19" s="189"/>
      <c r="J19" s="189"/>
      <c r="K19" s="189"/>
      <c r="L19" s="190" t="s">
        <v>224</v>
      </c>
      <c r="M19" s="294"/>
      <c r="P19" s="263"/>
      <c r="Q19" s="11"/>
      <c r="R19" s="11"/>
    </row>
    <row r="20" spans="1:18" ht="157.5" customHeight="1">
      <c r="A20" s="407"/>
      <c r="B20" s="421">
        <v>4</v>
      </c>
      <c r="C20" s="459" t="s">
        <v>733</v>
      </c>
      <c r="D20" s="274">
        <v>2024</v>
      </c>
      <c r="E20" s="188" t="s">
        <v>219</v>
      </c>
      <c r="F20" s="189">
        <f>G20+H20+I20+J20+K20</f>
        <v>14000</v>
      </c>
      <c r="G20" s="189"/>
      <c r="H20" s="189"/>
      <c r="I20" s="189">
        <v>14000</v>
      </c>
      <c r="J20" s="189"/>
      <c r="K20" s="189"/>
      <c r="L20" s="128" t="s">
        <v>292</v>
      </c>
      <c r="M20" s="299" t="s">
        <v>1083</v>
      </c>
      <c r="N20" s="63">
        <v>5</v>
      </c>
      <c r="P20" s="254"/>
      <c r="Q20" s="11"/>
      <c r="R20" s="254" t="s">
        <v>1041</v>
      </c>
    </row>
    <row r="21" spans="1:18" ht="129.75" customHeight="1">
      <c r="A21" s="407"/>
      <c r="B21" s="422"/>
      <c r="C21" s="460"/>
      <c r="D21" s="274">
        <v>2025</v>
      </c>
      <c r="E21" s="188" t="s">
        <v>219</v>
      </c>
      <c r="F21" s="189">
        <f t="shared" ref="F21:F22" si="2">G21+H21+I21+J21+K21</f>
        <v>15000</v>
      </c>
      <c r="G21" s="189"/>
      <c r="H21" s="189"/>
      <c r="I21" s="189">
        <v>15000</v>
      </c>
      <c r="J21" s="189"/>
      <c r="K21" s="189"/>
      <c r="L21" s="128" t="s">
        <v>292</v>
      </c>
      <c r="M21" s="299" t="s">
        <v>1084</v>
      </c>
      <c r="P21" s="254"/>
      <c r="Q21" s="11"/>
      <c r="R21" s="254"/>
    </row>
    <row r="22" spans="1:18" ht="129" customHeight="1">
      <c r="A22" s="407"/>
      <c r="B22" s="423"/>
      <c r="C22" s="461"/>
      <c r="D22" s="274">
        <v>2026</v>
      </c>
      <c r="E22" s="188" t="s">
        <v>219</v>
      </c>
      <c r="F22" s="189">
        <f t="shared" si="2"/>
        <v>0</v>
      </c>
      <c r="G22" s="189"/>
      <c r="H22" s="189"/>
      <c r="I22" s="189"/>
      <c r="J22" s="189"/>
      <c r="K22" s="189"/>
      <c r="L22" s="128" t="s">
        <v>292</v>
      </c>
      <c r="M22" s="299" t="s">
        <v>1085</v>
      </c>
      <c r="P22" s="254"/>
      <c r="Q22" s="11"/>
      <c r="R22" s="254"/>
    </row>
    <row r="23" spans="1:18" ht="38.25" customHeight="1">
      <c r="A23" s="407"/>
      <c r="B23" s="421">
        <v>5</v>
      </c>
      <c r="C23" s="424" t="s">
        <v>1086</v>
      </c>
      <c r="D23" s="274">
        <v>2024</v>
      </c>
      <c r="E23" s="188" t="s">
        <v>219</v>
      </c>
      <c r="F23" s="189">
        <f>G23+H23+I23+J23+K23</f>
        <v>155.5</v>
      </c>
      <c r="G23" s="189"/>
      <c r="H23" s="189"/>
      <c r="I23" s="189">
        <v>155.5</v>
      </c>
      <c r="J23" s="189"/>
      <c r="K23" s="189"/>
      <c r="L23" s="128" t="s">
        <v>646</v>
      </c>
      <c r="M23" s="43"/>
      <c r="N23" s="63">
        <v>6</v>
      </c>
      <c r="P23" s="11"/>
      <c r="Q23" s="254"/>
      <c r="R23" s="11"/>
    </row>
    <row r="24" spans="1:18" ht="39.75" customHeight="1">
      <c r="A24" s="407"/>
      <c r="B24" s="422"/>
      <c r="C24" s="425"/>
      <c r="D24" s="274">
        <v>2025</v>
      </c>
      <c r="E24" s="188" t="s">
        <v>219</v>
      </c>
      <c r="F24" s="189">
        <f t="shared" ref="F24:F25" si="3">G24+H24+I24+J24+K24</f>
        <v>0</v>
      </c>
      <c r="G24" s="189"/>
      <c r="H24" s="189"/>
      <c r="I24" s="189"/>
      <c r="J24" s="189"/>
      <c r="K24" s="189"/>
      <c r="L24" s="128" t="s">
        <v>646</v>
      </c>
      <c r="M24" s="43"/>
      <c r="P24" s="11"/>
      <c r="Q24" s="254"/>
      <c r="R24" s="11"/>
    </row>
    <row r="25" spans="1:18" ht="58.5" customHeight="1">
      <c r="A25" s="408"/>
      <c r="B25" s="423"/>
      <c r="C25" s="426"/>
      <c r="D25" s="274">
        <v>2026</v>
      </c>
      <c r="E25" s="188" t="s">
        <v>219</v>
      </c>
      <c r="F25" s="189">
        <f t="shared" si="3"/>
        <v>0</v>
      </c>
      <c r="G25" s="189"/>
      <c r="H25" s="189"/>
      <c r="I25" s="189"/>
      <c r="J25" s="189"/>
      <c r="K25" s="189"/>
      <c r="L25" s="128" t="s">
        <v>646</v>
      </c>
      <c r="M25" s="43"/>
      <c r="P25" s="11"/>
      <c r="Q25" s="254"/>
      <c r="R25" s="11"/>
    </row>
    <row r="26" spans="1:18" s="264" customFormat="1" ht="48.75" customHeight="1">
      <c r="A26" s="406" t="s">
        <v>1044</v>
      </c>
      <c r="B26" s="276"/>
      <c r="C26" s="277" t="s">
        <v>225</v>
      </c>
      <c r="D26" s="278"/>
      <c r="E26" s="289"/>
      <c r="F26" s="279"/>
      <c r="G26" s="279"/>
      <c r="H26" s="279"/>
      <c r="I26" s="279"/>
      <c r="J26" s="279"/>
      <c r="K26" s="279"/>
      <c r="L26" s="276"/>
      <c r="M26" s="283"/>
      <c r="P26" s="266"/>
      <c r="Q26" s="266"/>
      <c r="R26" s="266"/>
    </row>
    <row r="27" spans="1:18" ht="48" customHeight="1">
      <c r="A27" s="407"/>
      <c r="B27" s="421">
        <v>1</v>
      </c>
      <c r="C27" s="424" t="s">
        <v>226</v>
      </c>
      <c r="D27" s="274">
        <v>2024</v>
      </c>
      <c r="E27" s="188" t="s">
        <v>219</v>
      </c>
      <c r="F27" s="189">
        <f>G27+H27+I27+J27+K27</f>
        <v>120</v>
      </c>
      <c r="G27" s="189"/>
      <c r="H27" s="189"/>
      <c r="I27" s="189">
        <v>120</v>
      </c>
      <c r="J27" s="189"/>
      <c r="K27" s="189"/>
      <c r="L27" s="188" t="s">
        <v>208</v>
      </c>
      <c r="M27" s="88" t="s">
        <v>1087</v>
      </c>
      <c r="P27" s="43" t="s">
        <v>1033</v>
      </c>
      <c r="Q27" s="11"/>
      <c r="R27" s="11">
        <v>0</v>
      </c>
    </row>
    <row r="28" spans="1:18" ht="52.5" customHeight="1">
      <c r="A28" s="407"/>
      <c r="B28" s="422"/>
      <c r="C28" s="425"/>
      <c r="D28" s="274">
        <v>2025</v>
      </c>
      <c r="E28" s="188" t="s">
        <v>219</v>
      </c>
      <c r="F28" s="189">
        <f t="shared" ref="F28:F29" si="4">G28+H28+I28+J28+K28</f>
        <v>0</v>
      </c>
      <c r="G28" s="189"/>
      <c r="H28" s="189"/>
      <c r="I28" s="189"/>
      <c r="J28" s="189"/>
      <c r="K28" s="189"/>
      <c r="L28" s="188" t="s">
        <v>208</v>
      </c>
      <c r="M28" s="88" t="s">
        <v>1087</v>
      </c>
      <c r="P28" s="43"/>
      <c r="Q28" s="11"/>
      <c r="R28" s="11"/>
    </row>
    <row r="29" spans="1:18" ht="42" customHeight="1">
      <c r="A29" s="407"/>
      <c r="B29" s="423"/>
      <c r="C29" s="426"/>
      <c r="D29" s="274">
        <v>2026</v>
      </c>
      <c r="E29" s="188" t="s">
        <v>219</v>
      </c>
      <c r="F29" s="189">
        <f t="shared" si="4"/>
        <v>0</v>
      </c>
      <c r="G29" s="189"/>
      <c r="H29" s="189"/>
      <c r="I29" s="189"/>
      <c r="J29" s="189"/>
      <c r="K29" s="189"/>
      <c r="L29" s="188" t="s">
        <v>208</v>
      </c>
      <c r="M29" s="88" t="s">
        <v>1087</v>
      </c>
      <c r="P29" s="43"/>
      <c r="Q29" s="11"/>
      <c r="R29" s="11"/>
    </row>
    <row r="30" spans="1:18" ht="37.5" customHeight="1">
      <c r="A30" s="407"/>
      <c r="B30" s="421">
        <v>2</v>
      </c>
      <c r="C30" s="421" t="s">
        <v>227</v>
      </c>
      <c r="D30" s="274">
        <v>2024</v>
      </c>
      <c r="E30" s="110" t="s">
        <v>219</v>
      </c>
      <c r="F30" s="86">
        <f>G30+H30+I30+J30+K30</f>
        <v>0</v>
      </c>
      <c r="G30" s="189"/>
      <c r="H30" s="189"/>
      <c r="I30" s="189"/>
      <c r="J30" s="189"/>
      <c r="K30" s="189"/>
      <c r="L30" s="110" t="s">
        <v>228</v>
      </c>
      <c r="M30" s="87"/>
      <c r="P30" s="11"/>
      <c r="Q30" s="11"/>
      <c r="R30" s="11"/>
    </row>
    <row r="31" spans="1:18" ht="33.75" customHeight="1">
      <c r="A31" s="407"/>
      <c r="B31" s="422"/>
      <c r="C31" s="422"/>
      <c r="D31" s="274">
        <v>2025</v>
      </c>
      <c r="E31" s="110" t="s">
        <v>219</v>
      </c>
      <c r="F31" s="86">
        <f t="shared" ref="F31:F32" si="5">G31+H31+I31+J31+K31</f>
        <v>0</v>
      </c>
      <c r="G31" s="189"/>
      <c r="H31" s="189"/>
      <c r="I31" s="189"/>
      <c r="J31" s="189"/>
      <c r="K31" s="189"/>
      <c r="L31" s="110" t="s">
        <v>228</v>
      </c>
      <c r="M31" s="87"/>
      <c r="P31" s="11"/>
      <c r="Q31" s="11"/>
      <c r="R31" s="11"/>
    </row>
    <row r="32" spans="1:18" ht="42.75" customHeight="1">
      <c r="A32" s="407"/>
      <c r="B32" s="423"/>
      <c r="C32" s="423"/>
      <c r="D32" s="274">
        <v>2026</v>
      </c>
      <c r="E32" s="110" t="s">
        <v>219</v>
      </c>
      <c r="F32" s="86">
        <f t="shared" si="5"/>
        <v>0</v>
      </c>
      <c r="G32" s="189"/>
      <c r="H32" s="189"/>
      <c r="I32" s="189"/>
      <c r="J32" s="189"/>
      <c r="K32" s="189"/>
      <c r="L32" s="110" t="s">
        <v>228</v>
      </c>
      <c r="M32" s="87"/>
      <c r="P32" s="11"/>
      <c r="Q32" s="11"/>
      <c r="R32" s="11"/>
    </row>
    <row r="33" spans="1:20" s="264" customFormat="1" ht="48.75" customHeight="1">
      <c r="A33" s="407"/>
      <c r="B33" s="276"/>
      <c r="C33" s="277" t="s">
        <v>230</v>
      </c>
      <c r="D33" s="278">
        <v>2026</v>
      </c>
      <c r="E33" s="289"/>
      <c r="F33" s="279"/>
      <c r="G33" s="279"/>
      <c r="H33" s="279"/>
      <c r="I33" s="279"/>
      <c r="J33" s="279"/>
      <c r="K33" s="279"/>
      <c r="L33" s="276"/>
      <c r="M33" s="283"/>
      <c r="P33" s="266"/>
      <c r="Q33" s="266"/>
      <c r="R33" s="266"/>
    </row>
    <row r="34" spans="1:20" ht="86.25" customHeight="1">
      <c r="A34" s="407"/>
      <c r="B34" s="421">
        <v>1</v>
      </c>
      <c r="C34" s="421" t="s">
        <v>231</v>
      </c>
      <c r="D34" s="274">
        <v>2024</v>
      </c>
      <c r="E34" s="110" t="s">
        <v>219</v>
      </c>
      <c r="F34" s="86">
        <f>G34+H34+I34+J34+K34</f>
        <v>16.8</v>
      </c>
      <c r="G34" s="189"/>
      <c r="H34" s="189"/>
      <c r="I34" s="189">
        <v>16.8</v>
      </c>
      <c r="J34" s="189"/>
      <c r="K34" s="189"/>
      <c r="L34" s="43" t="s">
        <v>232</v>
      </c>
      <c r="M34" s="87" t="s">
        <v>1088</v>
      </c>
      <c r="P34" s="11"/>
      <c r="Q34" s="11"/>
      <c r="R34" s="11" t="s">
        <v>1042</v>
      </c>
    </row>
    <row r="35" spans="1:20" ht="48.75" customHeight="1">
      <c r="A35" s="407"/>
      <c r="B35" s="422"/>
      <c r="C35" s="422"/>
      <c r="D35" s="274">
        <v>2025</v>
      </c>
      <c r="E35" s="110" t="s">
        <v>219</v>
      </c>
      <c r="F35" s="86">
        <f t="shared" ref="F35:F36" si="6">G35+H35+I35+J35+K35</f>
        <v>0</v>
      </c>
      <c r="G35" s="189"/>
      <c r="H35" s="189"/>
      <c r="I35" s="189"/>
      <c r="J35" s="189"/>
      <c r="K35" s="189"/>
      <c r="L35" s="43" t="s">
        <v>232</v>
      </c>
      <c r="M35" s="87" t="s">
        <v>1088</v>
      </c>
      <c r="P35" s="43">
        <v>0</v>
      </c>
      <c r="Q35" s="11"/>
      <c r="R35" s="11"/>
    </row>
    <row r="36" spans="1:20" ht="89.25" customHeight="1">
      <c r="A36" s="407"/>
      <c r="B36" s="422"/>
      <c r="C36" s="422"/>
      <c r="D36" s="274">
        <v>2026</v>
      </c>
      <c r="E36" s="110" t="s">
        <v>219</v>
      </c>
      <c r="F36" s="86">
        <f t="shared" si="6"/>
        <v>0</v>
      </c>
      <c r="G36" s="189"/>
      <c r="H36" s="189"/>
      <c r="I36" s="189"/>
      <c r="J36" s="189"/>
      <c r="K36" s="189"/>
      <c r="L36" s="43" t="s">
        <v>232</v>
      </c>
      <c r="M36" s="87" t="s">
        <v>1088</v>
      </c>
      <c r="P36" s="43"/>
      <c r="Q36" s="11"/>
      <c r="R36" s="11"/>
    </row>
    <row r="37" spans="1:20" ht="36" customHeight="1">
      <c r="A37" s="407"/>
      <c r="B37" s="421">
        <v>2</v>
      </c>
      <c r="C37" s="295" t="s">
        <v>729</v>
      </c>
      <c r="D37" s="274">
        <v>2024</v>
      </c>
      <c r="E37" s="110" t="s">
        <v>219</v>
      </c>
      <c r="F37" s="86">
        <f>G37+H37+I37+J37+K37</f>
        <v>0</v>
      </c>
      <c r="G37" s="189"/>
      <c r="H37" s="189"/>
      <c r="I37" s="189"/>
      <c r="J37" s="189"/>
      <c r="K37" s="189"/>
      <c r="L37" s="191" t="s">
        <v>235</v>
      </c>
      <c r="M37" s="87"/>
      <c r="P37" s="11"/>
      <c r="Q37" s="11"/>
      <c r="R37" s="11" t="s">
        <v>1042</v>
      </c>
    </row>
    <row r="38" spans="1:20" ht="37.5" customHeight="1">
      <c r="A38" s="407"/>
      <c r="B38" s="422"/>
      <c r="C38" s="296"/>
      <c r="D38" s="274">
        <v>2025</v>
      </c>
      <c r="E38" s="110" t="s">
        <v>219</v>
      </c>
      <c r="F38" s="86">
        <f t="shared" ref="F38:F39" si="7">G38+H38+I38+J38+K38</f>
        <v>0</v>
      </c>
      <c r="G38" s="189"/>
      <c r="H38" s="189"/>
      <c r="I38" s="189"/>
      <c r="J38" s="189"/>
      <c r="K38" s="189"/>
      <c r="L38" s="191" t="s">
        <v>235</v>
      </c>
      <c r="M38" s="87"/>
      <c r="P38" s="43">
        <v>0</v>
      </c>
      <c r="Q38" s="11"/>
      <c r="R38" s="11"/>
    </row>
    <row r="39" spans="1:20" ht="35.25" customHeight="1">
      <c r="A39" s="407"/>
      <c r="B39" s="422"/>
      <c r="C39" s="297"/>
      <c r="D39" s="274">
        <v>2026</v>
      </c>
      <c r="E39" s="110" t="s">
        <v>219</v>
      </c>
      <c r="F39" s="86">
        <f t="shared" si="7"/>
        <v>0</v>
      </c>
      <c r="G39" s="189"/>
      <c r="H39" s="189"/>
      <c r="I39" s="189"/>
      <c r="J39" s="189"/>
      <c r="K39" s="189"/>
      <c r="L39" s="191" t="s">
        <v>235</v>
      </c>
      <c r="M39" s="87"/>
      <c r="P39" s="43"/>
      <c r="Q39" s="11"/>
      <c r="R39" s="11"/>
    </row>
    <row r="40" spans="1:20" ht="35.25" customHeight="1">
      <c r="A40" s="407"/>
      <c r="B40" s="421">
        <v>3</v>
      </c>
      <c r="C40" s="295" t="s">
        <v>236</v>
      </c>
      <c r="D40" s="274">
        <v>2024</v>
      </c>
      <c r="E40" s="188" t="s">
        <v>219</v>
      </c>
      <c r="F40" s="189">
        <f>G40+H40+I40+J40+K40</f>
        <v>0</v>
      </c>
      <c r="G40" s="189"/>
      <c r="H40" s="189"/>
      <c r="I40" s="189"/>
      <c r="J40" s="189"/>
      <c r="K40" s="189"/>
      <c r="L40" s="191" t="s">
        <v>237</v>
      </c>
      <c r="M40" s="87"/>
      <c r="P40" s="43">
        <v>132</v>
      </c>
      <c r="Q40" s="11">
        <v>130</v>
      </c>
      <c r="R40" s="11"/>
    </row>
    <row r="41" spans="1:20" ht="33.75" customHeight="1">
      <c r="A41" s="407"/>
      <c r="B41" s="422"/>
      <c r="C41" s="296"/>
      <c r="D41" s="274">
        <v>2025</v>
      </c>
      <c r="E41" s="188" t="s">
        <v>219</v>
      </c>
      <c r="F41" s="189">
        <f t="shared" ref="F41:F42" si="8">G41+H41+I41+J41+K41</f>
        <v>0</v>
      </c>
      <c r="G41" s="189"/>
      <c r="H41" s="189"/>
      <c r="I41" s="189"/>
      <c r="J41" s="189"/>
      <c r="K41" s="189"/>
      <c r="L41" s="191" t="s">
        <v>237</v>
      </c>
      <c r="M41" s="87"/>
      <c r="P41" s="43"/>
      <c r="Q41" s="11"/>
      <c r="R41" s="11"/>
    </row>
    <row r="42" spans="1:20" ht="39" customHeight="1">
      <c r="A42" s="407"/>
      <c r="B42" s="423"/>
      <c r="C42" s="297"/>
      <c r="D42" s="274">
        <v>2026</v>
      </c>
      <c r="E42" s="188" t="s">
        <v>219</v>
      </c>
      <c r="F42" s="189">
        <f t="shared" si="8"/>
        <v>0</v>
      </c>
      <c r="G42" s="189"/>
      <c r="H42" s="189"/>
      <c r="I42" s="189"/>
      <c r="J42" s="189"/>
      <c r="K42" s="189"/>
      <c r="L42" s="191" t="s">
        <v>237</v>
      </c>
      <c r="M42" s="87"/>
      <c r="P42" s="43"/>
      <c r="Q42" s="11"/>
      <c r="R42" s="11"/>
    </row>
    <row r="43" spans="1:20" ht="51.75" customHeight="1">
      <c r="A43" s="407"/>
      <c r="B43" s="421">
        <v>4</v>
      </c>
      <c r="C43" s="421" t="s">
        <v>238</v>
      </c>
      <c r="D43" s="274">
        <v>2024</v>
      </c>
      <c r="E43" s="188" t="s">
        <v>219</v>
      </c>
      <c r="F43" s="189">
        <f>G43+H43+I43+J43+K43</f>
        <v>18</v>
      </c>
      <c r="G43" s="189"/>
      <c r="H43" s="189"/>
      <c r="I43" s="189">
        <v>18</v>
      </c>
      <c r="J43" s="189"/>
      <c r="K43" s="189"/>
      <c r="L43" s="111" t="s">
        <v>239</v>
      </c>
      <c r="M43" s="87"/>
      <c r="P43" s="43">
        <v>0</v>
      </c>
      <c r="Q43" s="11"/>
      <c r="R43" s="11"/>
      <c r="T43" s="63">
        <v>482</v>
      </c>
    </row>
    <row r="44" spans="1:20" ht="50.25" customHeight="1">
      <c r="A44" s="407"/>
      <c r="B44" s="422"/>
      <c r="C44" s="422"/>
      <c r="D44" s="274">
        <v>2025</v>
      </c>
      <c r="E44" s="188" t="s">
        <v>219</v>
      </c>
      <c r="F44" s="189">
        <f t="shared" ref="F44:F45" si="9">G44+H44+I44+J44+K44</f>
        <v>0</v>
      </c>
      <c r="G44" s="189"/>
      <c r="H44" s="189"/>
      <c r="I44" s="189"/>
      <c r="J44" s="189"/>
      <c r="K44" s="189"/>
      <c r="L44" s="111" t="s">
        <v>239</v>
      </c>
      <c r="M44" s="87"/>
      <c r="P44" s="43"/>
      <c r="Q44" s="11"/>
      <c r="R44" s="11"/>
    </row>
    <row r="45" spans="1:20" ht="50.25" customHeight="1">
      <c r="A45" s="407"/>
      <c r="B45" s="423"/>
      <c r="C45" s="423"/>
      <c r="D45" s="274">
        <v>2026</v>
      </c>
      <c r="E45" s="188" t="s">
        <v>219</v>
      </c>
      <c r="F45" s="189">
        <f t="shared" si="9"/>
        <v>0</v>
      </c>
      <c r="G45" s="189"/>
      <c r="H45" s="189"/>
      <c r="I45" s="189"/>
      <c r="J45" s="189"/>
      <c r="K45" s="189"/>
      <c r="L45" s="111" t="s">
        <v>239</v>
      </c>
      <c r="M45" s="87"/>
      <c r="P45" s="43"/>
      <c r="Q45" s="11"/>
      <c r="R45" s="11"/>
    </row>
    <row r="46" spans="1:20" ht="36.75" customHeight="1">
      <c r="A46" s="407"/>
      <c r="B46" s="421">
        <v>5</v>
      </c>
      <c r="C46" s="421" t="s">
        <v>1107</v>
      </c>
      <c r="D46" s="274">
        <v>2024</v>
      </c>
      <c r="E46" s="110" t="s">
        <v>219</v>
      </c>
      <c r="F46" s="86">
        <f>G46+H46+I46+J46+K46</f>
        <v>0</v>
      </c>
      <c r="G46" s="189"/>
      <c r="H46" s="189"/>
      <c r="I46" s="189"/>
      <c r="J46" s="189"/>
      <c r="K46" s="189"/>
      <c r="L46" s="111" t="s">
        <v>234</v>
      </c>
      <c r="M46" s="88" t="s">
        <v>510</v>
      </c>
      <c r="P46" s="43">
        <v>0</v>
      </c>
      <c r="Q46" s="11"/>
      <c r="R46" s="11" t="s">
        <v>681</v>
      </c>
      <c r="T46" s="63">
        <v>730</v>
      </c>
    </row>
    <row r="47" spans="1:20" ht="36.75" customHeight="1">
      <c r="A47" s="407"/>
      <c r="B47" s="422"/>
      <c r="C47" s="422"/>
      <c r="D47" s="274">
        <v>2025</v>
      </c>
      <c r="E47" s="110" t="s">
        <v>219</v>
      </c>
      <c r="F47" s="86">
        <f t="shared" ref="F47:F48" si="10">G47+H47+I47+J47+K47</f>
        <v>0</v>
      </c>
      <c r="G47" s="189"/>
      <c r="H47" s="189"/>
      <c r="I47" s="189"/>
      <c r="J47" s="189"/>
      <c r="K47" s="189"/>
      <c r="L47" s="111" t="s">
        <v>234</v>
      </c>
      <c r="M47" s="88" t="s">
        <v>510</v>
      </c>
      <c r="P47" s="43"/>
      <c r="Q47" s="11"/>
      <c r="R47" s="11"/>
    </row>
    <row r="48" spans="1:20" ht="36.75" customHeight="1">
      <c r="A48" s="407"/>
      <c r="B48" s="423"/>
      <c r="C48" s="423"/>
      <c r="D48" s="274">
        <v>2026</v>
      </c>
      <c r="E48" s="110" t="s">
        <v>219</v>
      </c>
      <c r="F48" s="86">
        <f t="shared" si="10"/>
        <v>0</v>
      </c>
      <c r="G48" s="189"/>
      <c r="H48" s="189"/>
      <c r="I48" s="189"/>
      <c r="J48" s="189"/>
      <c r="K48" s="189"/>
      <c r="L48" s="111" t="s">
        <v>234</v>
      </c>
      <c r="M48" s="88" t="s">
        <v>510</v>
      </c>
      <c r="P48" s="43"/>
      <c r="Q48" s="11"/>
      <c r="R48" s="11"/>
    </row>
    <row r="49" spans="1:20" s="264" customFormat="1" ht="48" customHeight="1">
      <c r="A49" s="407"/>
      <c r="B49" s="276"/>
      <c r="C49" s="277" t="s">
        <v>240</v>
      </c>
      <c r="D49" s="278"/>
      <c r="E49" s="276"/>
      <c r="F49" s="279"/>
      <c r="G49" s="279"/>
      <c r="H49" s="279"/>
      <c r="I49" s="279"/>
      <c r="J49" s="279"/>
      <c r="K49" s="279"/>
      <c r="L49" s="276"/>
      <c r="M49" s="283"/>
      <c r="P49" s="266"/>
      <c r="Q49" s="266"/>
      <c r="R49" s="266"/>
      <c r="T49" s="264">
        <v>8</v>
      </c>
    </row>
    <row r="50" spans="1:20" ht="37.5" customHeight="1">
      <c r="A50" s="407"/>
      <c r="B50" s="421">
        <v>1</v>
      </c>
      <c r="C50" s="421" t="s">
        <v>241</v>
      </c>
      <c r="D50" s="274">
        <v>2024</v>
      </c>
      <c r="E50" s="110" t="s">
        <v>219</v>
      </c>
      <c r="F50" s="86">
        <f>G50+H50+I50+J50+K50</f>
        <v>0</v>
      </c>
      <c r="G50" s="189"/>
      <c r="H50" s="189"/>
      <c r="I50" s="189"/>
      <c r="J50" s="189"/>
      <c r="K50" s="189"/>
      <c r="L50" s="89" t="s">
        <v>234</v>
      </c>
      <c r="M50" s="87"/>
      <c r="P50" s="11"/>
      <c r="Q50" s="11">
        <v>482</v>
      </c>
      <c r="R50" s="11"/>
      <c r="S50" s="451" t="s">
        <v>1032</v>
      </c>
      <c r="T50" s="452"/>
    </row>
    <row r="51" spans="1:20" ht="39" customHeight="1">
      <c r="A51" s="407"/>
      <c r="B51" s="422"/>
      <c r="C51" s="422"/>
      <c r="D51" s="274">
        <v>2025</v>
      </c>
      <c r="E51" s="110" t="s">
        <v>219</v>
      </c>
      <c r="F51" s="86">
        <f t="shared" ref="F51:F52" si="11">G51+H51+I51+J51+K51</f>
        <v>0</v>
      </c>
      <c r="G51" s="189"/>
      <c r="H51" s="189"/>
      <c r="I51" s="189"/>
      <c r="J51" s="189"/>
      <c r="K51" s="189"/>
      <c r="L51" s="89" t="s">
        <v>234</v>
      </c>
      <c r="M51" s="87"/>
      <c r="P51" s="11"/>
      <c r="Q51" s="11"/>
      <c r="R51" s="11"/>
      <c r="S51" s="8"/>
      <c r="T51" s="8"/>
    </row>
    <row r="52" spans="1:20" ht="37.5" customHeight="1">
      <c r="A52" s="407"/>
      <c r="B52" s="423"/>
      <c r="C52" s="423"/>
      <c r="D52" s="274">
        <v>2026</v>
      </c>
      <c r="E52" s="110" t="s">
        <v>219</v>
      </c>
      <c r="F52" s="86">
        <f t="shared" si="11"/>
        <v>0</v>
      </c>
      <c r="G52" s="189"/>
      <c r="H52" s="189"/>
      <c r="I52" s="189"/>
      <c r="J52" s="189"/>
      <c r="K52" s="189"/>
      <c r="L52" s="89" t="s">
        <v>234</v>
      </c>
      <c r="M52" s="87"/>
      <c r="P52" s="11"/>
      <c r="Q52" s="11"/>
      <c r="R52" s="11"/>
      <c r="S52" s="8"/>
      <c r="T52" s="8"/>
    </row>
    <row r="53" spans="1:20" ht="52.5" customHeight="1">
      <c r="A53" s="407"/>
      <c r="B53" s="421">
        <v>2</v>
      </c>
      <c r="C53" s="421" t="s">
        <v>242</v>
      </c>
      <c r="D53" s="274">
        <v>2024</v>
      </c>
      <c r="E53" s="110" t="s">
        <v>219</v>
      </c>
      <c r="F53" s="86">
        <f>G53+H53+I53+J53+K53</f>
        <v>0</v>
      </c>
      <c r="G53" s="189"/>
      <c r="H53" s="189"/>
      <c r="I53" s="189"/>
      <c r="J53" s="189"/>
      <c r="K53" s="189"/>
      <c r="L53" s="89" t="s">
        <v>244</v>
      </c>
      <c r="M53" s="87"/>
      <c r="P53" s="43">
        <v>6</v>
      </c>
      <c r="Q53" s="11" t="s">
        <v>1040</v>
      </c>
      <c r="R53" s="11"/>
    </row>
    <row r="54" spans="1:20" ht="56.25" customHeight="1">
      <c r="A54" s="407"/>
      <c r="B54" s="422"/>
      <c r="C54" s="422"/>
      <c r="D54" s="274">
        <v>2025</v>
      </c>
      <c r="E54" s="110" t="s">
        <v>219</v>
      </c>
      <c r="F54" s="86">
        <f t="shared" ref="F54:F55" si="12">G54+H54+I54+J54+K54</f>
        <v>0</v>
      </c>
      <c r="G54" s="189"/>
      <c r="H54" s="189"/>
      <c r="I54" s="189"/>
      <c r="J54" s="189"/>
      <c r="K54" s="189"/>
      <c r="L54" s="89" t="s">
        <v>244</v>
      </c>
      <c r="M54" s="87"/>
      <c r="P54" s="43"/>
      <c r="Q54" s="11"/>
      <c r="R54" s="11"/>
    </row>
    <row r="55" spans="1:20" ht="66" customHeight="1">
      <c r="A55" s="407"/>
      <c r="B55" s="423"/>
      <c r="C55" s="423"/>
      <c r="D55" s="274">
        <v>2026</v>
      </c>
      <c r="E55" s="110" t="s">
        <v>219</v>
      </c>
      <c r="F55" s="86">
        <f t="shared" si="12"/>
        <v>0</v>
      </c>
      <c r="G55" s="189"/>
      <c r="H55" s="189"/>
      <c r="I55" s="189"/>
      <c r="J55" s="189"/>
      <c r="K55" s="189"/>
      <c r="L55" s="89" t="s">
        <v>244</v>
      </c>
      <c r="M55" s="87"/>
      <c r="P55" s="43"/>
      <c r="Q55" s="11"/>
      <c r="R55" s="11"/>
    </row>
    <row r="56" spans="1:20" ht="63" customHeight="1">
      <c r="A56" s="407"/>
      <c r="B56" s="421">
        <v>3</v>
      </c>
      <c r="C56" s="406" t="s">
        <v>243</v>
      </c>
      <c r="D56" s="274">
        <v>2024</v>
      </c>
      <c r="E56" s="110" t="s">
        <v>219</v>
      </c>
      <c r="F56" s="86">
        <f>G56+H56+I56+J56+K56</f>
        <v>0</v>
      </c>
      <c r="G56" s="189"/>
      <c r="H56" s="189"/>
      <c r="I56" s="189"/>
      <c r="J56" s="189"/>
      <c r="K56" s="189"/>
      <c r="L56" s="89" t="s">
        <v>244</v>
      </c>
      <c r="M56" s="87"/>
      <c r="P56" s="43">
        <v>6</v>
      </c>
      <c r="Q56" s="11"/>
      <c r="R56" s="11"/>
    </row>
    <row r="57" spans="1:20" ht="63" customHeight="1">
      <c r="A57" s="407"/>
      <c r="B57" s="422"/>
      <c r="C57" s="407"/>
      <c r="D57" s="274">
        <v>2025</v>
      </c>
      <c r="E57" s="110" t="s">
        <v>219</v>
      </c>
      <c r="F57" s="86">
        <f t="shared" ref="F57:F58" si="13">G57+H57+I57+J57+K57</f>
        <v>0</v>
      </c>
      <c r="G57" s="189"/>
      <c r="H57" s="189"/>
      <c r="I57" s="189"/>
      <c r="J57" s="189"/>
      <c r="K57" s="189"/>
      <c r="L57" s="89" t="s">
        <v>244</v>
      </c>
      <c r="M57" s="87"/>
      <c r="P57" s="43"/>
      <c r="Q57" s="11"/>
      <c r="R57" s="11"/>
    </row>
    <row r="58" spans="1:20" ht="63" customHeight="1">
      <c r="A58" s="407"/>
      <c r="B58" s="423"/>
      <c r="C58" s="408"/>
      <c r="D58" s="274">
        <v>2026</v>
      </c>
      <c r="E58" s="110" t="s">
        <v>219</v>
      </c>
      <c r="F58" s="86">
        <f t="shared" si="13"/>
        <v>0</v>
      </c>
      <c r="G58" s="189"/>
      <c r="H58" s="189"/>
      <c r="I58" s="189"/>
      <c r="J58" s="189"/>
      <c r="K58" s="189"/>
      <c r="L58" s="89" t="s">
        <v>244</v>
      </c>
      <c r="M58" s="87"/>
      <c r="P58" s="43"/>
      <c r="Q58" s="11"/>
      <c r="R58" s="11"/>
    </row>
    <row r="59" spans="1:20" s="264" customFormat="1" ht="29.25" customHeight="1">
      <c r="A59" s="407"/>
      <c r="B59" s="285"/>
      <c r="C59" s="277" t="s">
        <v>245</v>
      </c>
      <c r="D59" s="278"/>
      <c r="E59" s="276"/>
      <c r="F59" s="279"/>
      <c r="G59" s="279"/>
      <c r="H59" s="279"/>
      <c r="I59" s="279"/>
      <c r="J59" s="279"/>
      <c r="K59" s="279"/>
      <c r="L59" s="285"/>
      <c r="M59" s="288"/>
      <c r="P59" s="266"/>
      <c r="Q59" s="266"/>
      <c r="R59" s="266"/>
    </row>
    <row r="60" spans="1:20" ht="33" customHeight="1">
      <c r="A60" s="407"/>
      <c r="B60" s="421">
        <v>1</v>
      </c>
      <c r="C60" s="421" t="s">
        <v>246</v>
      </c>
      <c r="D60" s="274">
        <v>2024</v>
      </c>
      <c r="E60" s="110" t="s">
        <v>219</v>
      </c>
      <c r="F60" s="86">
        <f>G60+H60+I60+J60+K60</f>
        <v>105</v>
      </c>
      <c r="G60" s="189"/>
      <c r="H60" s="189"/>
      <c r="I60" s="189">
        <v>105</v>
      </c>
      <c r="J60" s="189"/>
      <c r="K60" s="189"/>
      <c r="L60" s="110" t="s">
        <v>234</v>
      </c>
      <c r="M60" s="10"/>
      <c r="P60" s="11"/>
      <c r="Q60" s="11">
        <v>17</v>
      </c>
      <c r="R60" s="11" t="s">
        <v>681</v>
      </c>
    </row>
    <row r="61" spans="1:20" ht="33" customHeight="1">
      <c r="A61" s="407"/>
      <c r="B61" s="422"/>
      <c r="C61" s="422"/>
      <c r="D61" s="274">
        <v>2025</v>
      </c>
      <c r="E61" s="110" t="s">
        <v>219</v>
      </c>
      <c r="F61" s="86">
        <f t="shared" ref="F61:F62" si="14">G61+H61+I61+J61+K61</f>
        <v>0</v>
      </c>
      <c r="G61" s="189"/>
      <c r="H61" s="189"/>
      <c r="I61" s="189"/>
      <c r="J61" s="189"/>
      <c r="K61" s="189"/>
      <c r="L61" s="110" t="s">
        <v>234</v>
      </c>
      <c r="M61" s="10"/>
      <c r="P61" s="11"/>
      <c r="Q61" s="11"/>
      <c r="R61" s="11"/>
    </row>
    <row r="62" spans="1:20" ht="33" customHeight="1">
      <c r="A62" s="407"/>
      <c r="B62" s="423"/>
      <c r="C62" s="423"/>
      <c r="D62" s="274">
        <v>2026</v>
      </c>
      <c r="E62" s="110" t="s">
        <v>219</v>
      </c>
      <c r="F62" s="86">
        <f t="shared" si="14"/>
        <v>0</v>
      </c>
      <c r="G62" s="189"/>
      <c r="H62" s="189"/>
      <c r="I62" s="189"/>
      <c r="J62" s="189"/>
      <c r="K62" s="189"/>
      <c r="L62" s="110" t="s">
        <v>234</v>
      </c>
      <c r="M62" s="10"/>
      <c r="P62" s="11"/>
      <c r="Q62" s="11"/>
      <c r="R62" s="11"/>
    </row>
    <row r="63" spans="1:20" ht="29.25" customHeight="1">
      <c r="A63" s="407"/>
      <c r="B63" s="421">
        <v>2</v>
      </c>
      <c r="C63" s="421" t="s">
        <v>247</v>
      </c>
      <c r="D63" s="274">
        <v>2024</v>
      </c>
      <c r="E63" s="110" t="s">
        <v>219</v>
      </c>
      <c r="F63" s="86">
        <f>G63+H63+I63+J63+K63</f>
        <v>70</v>
      </c>
      <c r="G63" s="189"/>
      <c r="H63" s="189"/>
      <c r="I63" s="189">
        <v>70</v>
      </c>
      <c r="J63" s="189"/>
      <c r="K63" s="189"/>
      <c r="L63" s="111" t="s">
        <v>234</v>
      </c>
      <c r="M63" s="87">
        <v>200</v>
      </c>
      <c r="P63" s="43">
        <v>152</v>
      </c>
      <c r="Q63" s="11"/>
      <c r="R63" s="11" t="s">
        <v>681</v>
      </c>
    </row>
    <row r="64" spans="1:20" ht="29.25" customHeight="1">
      <c r="A64" s="407"/>
      <c r="B64" s="422"/>
      <c r="C64" s="422"/>
      <c r="D64" s="274">
        <v>2025</v>
      </c>
      <c r="E64" s="110" t="s">
        <v>219</v>
      </c>
      <c r="F64" s="86">
        <f t="shared" ref="F64:F65" si="15">G64+H64+I64+J64+K64</f>
        <v>0</v>
      </c>
      <c r="G64" s="189"/>
      <c r="H64" s="189"/>
      <c r="I64" s="189"/>
      <c r="J64" s="189"/>
      <c r="K64" s="189"/>
      <c r="L64" s="111" t="s">
        <v>234</v>
      </c>
      <c r="M64" s="87">
        <v>200</v>
      </c>
      <c r="P64" s="43"/>
      <c r="Q64" s="11"/>
      <c r="R64" s="11"/>
    </row>
    <row r="65" spans="1:18" ht="29.25" customHeight="1">
      <c r="A65" s="407"/>
      <c r="B65" s="423"/>
      <c r="C65" s="423"/>
      <c r="D65" s="274">
        <v>2026</v>
      </c>
      <c r="E65" s="110" t="s">
        <v>219</v>
      </c>
      <c r="F65" s="86">
        <f t="shared" si="15"/>
        <v>0</v>
      </c>
      <c r="G65" s="189"/>
      <c r="H65" s="189"/>
      <c r="I65" s="189"/>
      <c r="J65" s="189"/>
      <c r="K65" s="189"/>
      <c r="L65" s="111" t="s">
        <v>234</v>
      </c>
      <c r="M65" s="87">
        <v>200</v>
      </c>
      <c r="P65" s="43"/>
      <c r="Q65" s="11"/>
      <c r="R65" s="11"/>
    </row>
    <row r="66" spans="1:18" s="264" customFormat="1" ht="123" customHeight="1">
      <c r="A66" s="407"/>
      <c r="B66" s="276"/>
      <c r="C66" s="277" t="s">
        <v>248</v>
      </c>
      <c r="D66" s="278"/>
      <c r="E66" s="287"/>
      <c r="F66" s="279"/>
      <c r="G66" s="279"/>
      <c r="H66" s="279"/>
      <c r="I66" s="279"/>
      <c r="J66" s="279"/>
      <c r="K66" s="279"/>
      <c r="L66" s="276"/>
      <c r="M66" s="283"/>
      <c r="P66" s="266"/>
      <c r="Q66" s="266"/>
      <c r="R66" s="266"/>
    </row>
    <row r="67" spans="1:18" ht="108.75" customHeight="1">
      <c r="A67" s="407"/>
      <c r="B67" s="421">
        <v>1</v>
      </c>
      <c r="C67" s="421" t="s">
        <v>249</v>
      </c>
      <c r="D67" s="274">
        <v>2024</v>
      </c>
      <c r="E67" s="110" t="s">
        <v>219</v>
      </c>
      <c r="F67" s="86">
        <f>G67+H67+I67+J67+K67</f>
        <v>0</v>
      </c>
      <c r="G67" s="189"/>
      <c r="H67" s="189"/>
      <c r="I67" s="189"/>
      <c r="J67" s="189"/>
      <c r="K67" s="189"/>
      <c r="L67" s="90" t="s">
        <v>250</v>
      </c>
      <c r="M67" s="88"/>
      <c r="P67" s="11" t="s">
        <v>1034</v>
      </c>
      <c r="Q67" s="11">
        <v>60</v>
      </c>
      <c r="R67" s="11"/>
    </row>
    <row r="68" spans="1:18" ht="108.75" customHeight="1">
      <c r="A68" s="407"/>
      <c r="B68" s="422"/>
      <c r="C68" s="422"/>
      <c r="D68" s="274">
        <v>2025</v>
      </c>
      <c r="E68" s="110" t="s">
        <v>219</v>
      </c>
      <c r="F68" s="86">
        <f t="shared" ref="F68:F69" si="16">G68+H68+I68+J68+K68</f>
        <v>0</v>
      </c>
      <c r="G68" s="189"/>
      <c r="H68" s="189"/>
      <c r="I68" s="189"/>
      <c r="J68" s="189"/>
      <c r="K68" s="189"/>
      <c r="L68" s="90" t="s">
        <v>250</v>
      </c>
      <c r="M68" s="88"/>
      <c r="P68" s="11"/>
      <c r="Q68" s="11"/>
      <c r="R68" s="11"/>
    </row>
    <row r="69" spans="1:18" ht="108.75" customHeight="1">
      <c r="A69" s="407"/>
      <c r="B69" s="423"/>
      <c r="C69" s="423"/>
      <c r="D69" s="274">
        <v>2026</v>
      </c>
      <c r="E69" s="110" t="s">
        <v>219</v>
      </c>
      <c r="F69" s="86">
        <f t="shared" si="16"/>
        <v>0</v>
      </c>
      <c r="G69" s="189"/>
      <c r="H69" s="189"/>
      <c r="I69" s="189"/>
      <c r="J69" s="189"/>
      <c r="K69" s="189"/>
      <c r="L69" s="90" t="s">
        <v>250</v>
      </c>
      <c r="M69" s="88"/>
      <c r="P69" s="11"/>
      <c r="Q69" s="11"/>
      <c r="R69" s="11"/>
    </row>
    <row r="70" spans="1:18" ht="34.5" customHeight="1">
      <c r="A70" s="407"/>
      <c r="B70" s="421">
        <v>2</v>
      </c>
      <c r="C70" s="421" t="s">
        <v>251</v>
      </c>
      <c r="D70" s="274">
        <v>2024</v>
      </c>
      <c r="E70" s="110" t="s">
        <v>219</v>
      </c>
      <c r="F70" s="86">
        <f>G70+H70+I70+J70+K70</f>
        <v>0</v>
      </c>
      <c r="G70" s="189"/>
      <c r="H70" s="189"/>
      <c r="I70" s="189"/>
      <c r="J70" s="189"/>
      <c r="K70" s="189"/>
      <c r="L70" s="110" t="s">
        <v>234</v>
      </c>
      <c r="M70" s="87"/>
      <c r="P70" s="11"/>
      <c r="Q70" s="11"/>
      <c r="R70" s="11"/>
    </row>
    <row r="71" spans="1:18" ht="34.5" customHeight="1">
      <c r="A71" s="407"/>
      <c r="B71" s="422"/>
      <c r="C71" s="422"/>
      <c r="D71" s="274">
        <v>2025</v>
      </c>
      <c r="E71" s="110" t="s">
        <v>219</v>
      </c>
      <c r="F71" s="86">
        <f t="shared" ref="F71:F72" si="17">G71+H71+I71+J71+K71</f>
        <v>0</v>
      </c>
      <c r="G71" s="189"/>
      <c r="H71" s="189"/>
      <c r="I71" s="189"/>
      <c r="J71" s="189"/>
      <c r="K71" s="189"/>
      <c r="L71" s="110" t="s">
        <v>234</v>
      </c>
      <c r="M71" s="87"/>
      <c r="P71" s="11"/>
      <c r="Q71" s="11"/>
      <c r="R71" s="11"/>
    </row>
    <row r="72" spans="1:18" ht="34.5" customHeight="1">
      <c r="A72" s="407"/>
      <c r="B72" s="423"/>
      <c r="C72" s="423"/>
      <c r="D72" s="274">
        <v>2026</v>
      </c>
      <c r="E72" s="110" t="s">
        <v>219</v>
      </c>
      <c r="F72" s="86">
        <f t="shared" si="17"/>
        <v>0</v>
      </c>
      <c r="G72" s="189"/>
      <c r="H72" s="189"/>
      <c r="I72" s="189"/>
      <c r="J72" s="189"/>
      <c r="K72" s="189"/>
      <c r="L72" s="110" t="s">
        <v>234</v>
      </c>
      <c r="M72" s="87"/>
      <c r="P72" s="11"/>
      <c r="Q72" s="11"/>
      <c r="R72" s="11"/>
    </row>
    <row r="73" spans="1:18" ht="47.25" customHeight="1">
      <c r="A73" s="407"/>
      <c r="B73" s="421">
        <v>3</v>
      </c>
      <c r="C73" s="424" t="s">
        <v>252</v>
      </c>
      <c r="D73" s="274">
        <v>2024</v>
      </c>
      <c r="E73" s="188" t="s">
        <v>219</v>
      </c>
      <c r="F73" s="189">
        <f>G73+H73+I73+J73+K73</f>
        <v>0</v>
      </c>
      <c r="G73" s="189"/>
      <c r="H73" s="189"/>
      <c r="I73" s="189"/>
      <c r="J73" s="189"/>
      <c r="K73" s="189"/>
      <c r="L73" s="188" t="s">
        <v>253</v>
      </c>
      <c r="M73" s="192"/>
      <c r="P73" s="43">
        <v>2681</v>
      </c>
      <c r="Q73" s="11"/>
      <c r="R73" s="11"/>
    </row>
    <row r="74" spans="1:18" ht="47.25" customHeight="1">
      <c r="A74" s="407"/>
      <c r="B74" s="422"/>
      <c r="C74" s="425"/>
      <c r="D74" s="274">
        <v>2025</v>
      </c>
      <c r="E74" s="188" t="s">
        <v>219</v>
      </c>
      <c r="F74" s="189">
        <f t="shared" ref="F74:F75" si="18">G74+H74+I74+J74+K74</f>
        <v>0</v>
      </c>
      <c r="G74" s="189"/>
      <c r="H74" s="189"/>
      <c r="I74" s="189"/>
      <c r="J74" s="189"/>
      <c r="K74" s="189"/>
      <c r="L74" s="188" t="s">
        <v>253</v>
      </c>
      <c r="M74" s="192"/>
      <c r="P74" s="43"/>
      <c r="Q74" s="11"/>
      <c r="R74" s="11"/>
    </row>
    <row r="75" spans="1:18" ht="47.25" customHeight="1">
      <c r="A75" s="407"/>
      <c r="B75" s="423"/>
      <c r="C75" s="426"/>
      <c r="D75" s="274">
        <v>2026</v>
      </c>
      <c r="E75" s="188" t="s">
        <v>219</v>
      </c>
      <c r="F75" s="189">
        <f t="shared" si="18"/>
        <v>0</v>
      </c>
      <c r="G75" s="189"/>
      <c r="H75" s="189"/>
      <c r="I75" s="189"/>
      <c r="J75" s="189"/>
      <c r="K75" s="189"/>
      <c r="L75" s="188" t="s">
        <v>253</v>
      </c>
      <c r="M75" s="192"/>
      <c r="P75" s="43"/>
      <c r="Q75" s="11"/>
      <c r="R75" s="11"/>
    </row>
    <row r="76" spans="1:18" s="264" customFormat="1" ht="34.5" customHeight="1">
      <c r="A76" s="407"/>
      <c r="B76" s="276"/>
      <c r="C76" s="277" t="s">
        <v>254</v>
      </c>
      <c r="D76" s="278"/>
      <c r="E76" s="276"/>
      <c r="F76" s="279"/>
      <c r="G76" s="279"/>
      <c r="H76" s="279"/>
      <c r="I76" s="279"/>
      <c r="J76" s="279"/>
      <c r="K76" s="279"/>
      <c r="L76" s="276"/>
      <c r="M76" s="283"/>
      <c r="P76" s="266"/>
      <c r="Q76" s="266"/>
      <c r="R76" s="266"/>
    </row>
    <row r="77" spans="1:18" ht="51.75" customHeight="1">
      <c r="A77" s="407"/>
      <c r="B77" s="421">
        <v>1</v>
      </c>
      <c r="C77" s="424" t="s">
        <v>255</v>
      </c>
      <c r="D77" s="274">
        <v>2024</v>
      </c>
      <c r="E77" s="188" t="s">
        <v>219</v>
      </c>
      <c r="F77" s="189">
        <f>G77+H77+I77+J77+K77</f>
        <v>7</v>
      </c>
      <c r="G77" s="189"/>
      <c r="H77" s="189"/>
      <c r="I77" s="189">
        <v>7</v>
      </c>
      <c r="J77" s="189"/>
      <c r="K77" s="189"/>
      <c r="L77" s="193" t="s">
        <v>256</v>
      </c>
      <c r="M77" s="194" t="s">
        <v>1089</v>
      </c>
      <c r="P77" s="43" t="s">
        <v>1035</v>
      </c>
      <c r="Q77" s="11"/>
      <c r="R77" s="11">
        <v>9</v>
      </c>
    </row>
    <row r="78" spans="1:18" ht="48" customHeight="1">
      <c r="A78" s="407"/>
      <c r="B78" s="422"/>
      <c r="C78" s="425"/>
      <c r="D78" s="274">
        <v>2025</v>
      </c>
      <c r="E78" s="188" t="s">
        <v>219</v>
      </c>
      <c r="F78" s="189">
        <f t="shared" ref="F78:F79" si="19">G78+H78+I78+J78+K78</f>
        <v>330</v>
      </c>
      <c r="G78" s="189"/>
      <c r="H78" s="189"/>
      <c r="I78" s="189"/>
      <c r="J78" s="189">
        <v>330</v>
      </c>
      <c r="K78" s="189"/>
      <c r="L78" s="193" t="s">
        <v>256</v>
      </c>
      <c r="M78" s="194" t="s">
        <v>1089</v>
      </c>
      <c r="P78" s="43"/>
      <c r="Q78" s="11"/>
      <c r="R78" s="11"/>
    </row>
    <row r="79" spans="1:18" ht="51.75" customHeight="1">
      <c r="A79" s="407"/>
      <c r="B79" s="423"/>
      <c r="C79" s="426"/>
      <c r="D79" s="274">
        <v>2026</v>
      </c>
      <c r="E79" s="188" t="s">
        <v>219</v>
      </c>
      <c r="F79" s="189">
        <f t="shared" si="19"/>
        <v>0</v>
      </c>
      <c r="G79" s="189"/>
      <c r="H79" s="189"/>
      <c r="I79" s="189"/>
      <c r="J79" s="189"/>
      <c r="K79" s="189"/>
      <c r="L79" s="193" t="s">
        <v>256</v>
      </c>
      <c r="M79" s="194" t="s">
        <v>1089</v>
      </c>
      <c r="P79" s="43"/>
      <c r="Q79" s="11"/>
      <c r="R79" s="11"/>
    </row>
    <row r="80" spans="1:18" ht="43.5" customHeight="1">
      <c r="A80" s="407"/>
      <c r="B80" s="421">
        <v>2</v>
      </c>
      <c r="C80" s="421" t="s">
        <v>247</v>
      </c>
      <c r="D80" s="274">
        <v>2024</v>
      </c>
      <c r="E80" s="110" t="s">
        <v>219</v>
      </c>
      <c r="F80" s="86">
        <f>G80+H80+I80+J80+K80</f>
        <v>0</v>
      </c>
      <c r="G80" s="189"/>
      <c r="H80" s="189"/>
      <c r="I80" s="189"/>
      <c r="J80" s="189"/>
      <c r="K80" s="189"/>
      <c r="L80" s="110" t="s">
        <v>257</v>
      </c>
      <c r="M80" s="87"/>
      <c r="P80" s="11"/>
      <c r="Q80" s="11">
        <v>135</v>
      </c>
      <c r="R80" s="11"/>
    </row>
    <row r="81" spans="1:18" ht="43.5" customHeight="1">
      <c r="A81" s="407"/>
      <c r="B81" s="422"/>
      <c r="C81" s="422"/>
      <c r="D81" s="274">
        <v>2025</v>
      </c>
      <c r="E81" s="110" t="s">
        <v>219</v>
      </c>
      <c r="F81" s="86">
        <f t="shared" ref="F81:F82" si="20">G81+H81+I81+J81+K81</f>
        <v>0</v>
      </c>
      <c r="G81" s="189"/>
      <c r="H81" s="189"/>
      <c r="I81" s="189"/>
      <c r="J81" s="189"/>
      <c r="K81" s="189"/>
      <c r="L81" s="110" t="s">
        <v>257</v>
      </c>
      <c r="M81" s="87"/>
      <c r="P81" s="11"/>
      <c r="Q81" s="11"/>
      <c r="R81" s="11"/>
    </row>
    <row r="82" spans="1:18" ht="43.5" customHeight="1">
      <c r="A82" s="407"/>
      <c r="B82" s="423"/>
      <c r="C82" s="423"/>
      <c r="D82" s="274">
        <v>2026</v>
      </c>
      <c r="E82" s="110" t="s">
        <v>219</v>
      </c>
      <c r="F82" s="86">
        <f t="shared" si="20"/>
        <v>0</v>
      </c>
      <c r="G82" s="189"/>
      <c r="H82" s="189"/>
      <c r="I82" s="189"/>
      <c r="J82" s="189"/>
      <c r="K82" s="189"/>
      <c r="L82" s="110" t="s">
        <v>257</v>
      </c>
      <c r="M82" s="87"/>
      <c r="P82" s="11"/>
      <c r="Q82" s="11"/>
      <c r="R82" s="11"/>
    </row>
    <row r="83" spans="1:18" s="264" customFormat="1" ht="63.75" customHeight="1">
      <c r="A83" s="407"/>
      <c r="B83" s="276"/>
      <c r="C83" s="277" t="s">
        <v>258</v>
      </c>
      <c r="D83" s="278"/>
      <c r="E83" s="276"/>
      <c r="F83" s="279"/>
      <c r="G83" s="279"/>
      <c r="H83" s="279"/>
      <c r="I83" s="279"/>
      <c r="J83" s="279"/>
      <c r="K83" s="279"/>
      <c r="L83" s="276"/>
      <c r="M83" s="283"/>
      <c r="P83" s="266"/>
      <c r="Q83" s="266"/>
      <c r="R83" s="266"/>
    </row>
    <row r="84" spans="1:18" ht="49.5" customHeight="1">
      <c r="A84" s="407"/>
      <c r="B84" s="421">
        <v>1</v>
      </c>
      <c r="C84" s="421" t="s">
        <v>259</v>
      </c>
      <c r="D84" s="274">
        <v>2024</v>
      </c>
      <c r="E84" s="110" t="s">
        <v>219</v>
      </c>
      <c r="F84" s="86">
        <f>G84+H84+I84+J84+K84</f>
        <v>0</v>
      </c>
      <c r="G84" s="189"/>
      <c r="H84" s="189"/>
      <c r="I84" s="189"/>
      <c r="J84" s="189"/>
      <c r="K84" s="189"/>
      <c r="L84" s="92" t="s">
        <v>260</v>
      </c>
      <c r="M84" s="87"/>
      <c r="P84" s="11"/>
      <c r="Q84" s="11">
        <v>23</v>
      </c>
      <c r="R84" s="11"/>
    </row>
    <row r="85" spans="1:18" ht="49.5" customHeight="1">
      <c r="A85" s="407"/>
      <c r="B85" s="422"/>
      <c r="C85" s="422"/>
      <c r="D85" s="274">
        <v>2025</v>
      </c>
      <c r="E85" s="110" t="s">
        <v>219</v>
      </c>
      <c r="F85" s="86">
        <f t="shared" ref="F85:F86" si="21">G85+H85+I85+J85+K85</f>
        <v>0</v>
      </c>
      <c r="G85" s="189"/>
      <c r="H85" s="189"/>
      <c r="I85" s="189"/>
      <c r="J85" s="189"/>
      <c r="K85" s="189"/>
      <c r="L85" s="92" t="s">
        <v>260</v>
      </c>
      <c r="M85" s="87"/>
      <c r="P85" s="11"/>
      <c r="Q85" s="11"/>
      <c r="R85" s="11"/>
    </row>
    <row r="86" spans="1:18" ht="53.25" customHeight="1">
      <c r="A86" s="407"/>
      <c r="B86" s="423"/>
      <c r="C86" s="423"/>
      <c r="D86" s="274">
        <v>2026</v>
      </c>
      <c r="E86" s="110" t="s">
        <v>219</v>
      </c>
      <c r="F86" s="86">
        <f t="shared" si="21"/>
        <v>0</v>
      </c>
      <c r="G86" s="189"/>
      <c r="H86" s="189"/>
      <c r="I86" s="189"/>
      <c r="J86" s="189"/>
      <c r="K86" s="189"/>
      <c r="L86" s="92" t="s">
        <v>260</v>
      </c>
      <c r="M86" s="87"/>
      <c r="P86" s="11"/>
      <c r="Q86" s="11"/>
      <c r="R86" s="11"/>
    </row>
    <row r="87" spans="1:18" ht="44.25" customHeight="1">
      <c r="A87" s="407"/>
      <c r="B87" s="421">
        <v>2</v>
      </c>
      <c r="C87" s="424" t="s">
        <v>261</v>
      </c>
      <c r="D87" s="274">
        <v>2024</v>
      </c>
      <c r="E87" s="188" t="s">
        <v>219</v>
      </c>
      <c r="F87" s="189">
        <f>G87+H87+I87+J87+K87</f>
        <v>0</v>
      </c>
      <c r="G87" s="189"/>
      <c r="H87" s="189"/>
      <c r="I87" s="189"/>
      <c r="J87" s="189"/>
      <c r="K87" s="189"/>
      <c r="L87" s="195" t="s">
        <v>262</v>
      </c>
      <c r="M87" s="192"/>
      <c r="P87" s="11"/>
      <c r="Q87" s="11">
        <v>1365</v>
      </c>
      <c r="R87" s="11"/>
    </row>
    <row r="88" spans="1:18" ht="54" customHeight="1">
      <c r="A88" s="407"/>
      <c r="B88" s="422"/>
      <c r="C88" s="425"/>
      <c r="D88" s="274">
        <v>2025</v>
      </c>
      <c r="E88" s="188" t="s">
        <v>219</v>
      </c>
      <c r="F88" s="189">
        <f t="shared" ref="F88:F89" si="22">G88+H88+I88+J88+K88</f>
        <v>0</v>
      </c>
      <c r="G88" s="189"/>
      <c r="H88" s="189"/>
      <c r="I88" s="189"/>
      <c r="J88" s="189"/>
      <c r="K88" s="189"/>
      <c r="L88" s="195" t="s">
        <v>262</v>
      </c>
      <c r="M88" s="192"/>
      <c r="P88" s="11"/>
      <c r="Q88" s="11"/>
      <c r="R88" s="11"/>
    </row>
    <row r="89" spans="1:18" ht="44.25" customHeight="1">
      <c r="A89" s="407"/>
      <c r="B89" s="423"/>
      <c r="C89" s="426"/>
      <c r="D89" s="274">
        <v>2026</v>
      </c>
      <c r="E89" s="188" t="s">
        <v>219</v>
      </c>
      <c r="F89" s="189">
        <f t="shared" si="22"/>
        <v>0</v>
      </c>
      <c r="G89" s="189"/>
      <c r="H89" s="189"/>
      <c r="I89" s="189"/>
      <c r="J89" s="189"/>
      <c r="K89" s="189"/>
      <c r="L89" s="195" t="s">
        <v>262</v>
      </c>
      <c r="M89" s="192"/>
      <c r="P89" s="11"/>
      <c r="Q89" s="11"/>
      <c r="R89" s="11"/>
    </row>
    <row r="90" spans="1:18" s="264" customFormat="1" ht="31.5" customHeight="1">
      <c r="A90" s="407"/>
      <c r="B90" s="285"/>
      <c r="C90" s="277" t="s">
        <v>263</v>
      </c>
      <c r="D90" s="278"/>
      <c r="E90" s="276"/>
      <c r="F90" s="279"/>
      <c r="G90" s="279"/>
      <c r="H90" s="279"/>
      <c r="I90" s="279"/>
      <c r="J90" s="279"/>
      <c r="K90" s="279"/>
      <c r="L90" s="285"/>
      <c r="M90" s="286"/>
      <c r="P90" s="266"/>
      <c r="Q90" s="266"/>
      <c r="R90" s="266"/>
    </row>
    <row r="91" spans="1:18" ht="35.25" customHeight="1">
      <c r="A91" s="407"/>
      <c r="B91" s="421">
        <v>1</v>
      </c>
      <c r="C91" s="424" t="s">
        <v>264</v>
      </c>
      <c r="D91" s="274">
        <v>2024</v>
      </c>
      <c r="E91" s="188" t="s">
        <v>219</v>
      </c>
      <c r="F91" s="189">
        <f>G91+H91+I91+J91+K91</f>
        <v>0</v>
      </c>
      <c r="G91" s="189"/>
      <c r="H91" s="189"/>
      <c r="I91" s="189"/>
      <c r="J91" s="189"/>
      <c r="K91" s="189"/>
      <c r="L91" s="191" t="s">
        <v>265</v>
      </c>
      <c r="M91" s="192"/>
      <c r="P91" s="11" t="s">
        <v>1036</v>
      </c>
      <c r="Q91" s="11"/>
      <c r="R91" s="11"/>
    </row>
    <row r="92" spans="1:18" ht="35.25" customHeight="1">
      <c r="A92" s="407"/>
      <c r="B92" s="422"/>
      <c r="C92" s="425"/>
      <c r="D92" s="274">
        <v>2025</v>
      </c>
      <c r="E92" s="188" t="s">
        <v>219</v>
      </c>
      <c r="F92" s="189">
        <f t="shared" ref="F92:F93" si="23">G92+H92+I92+J92+K92</f>
        <v>0</v>
      </c>
      <c r="G92" s="189"/>
      <c r="H92" s="189"/>
      <c r="I92" s="189"/>
      <c r="J92" s="189"/>
      <c r="K92" s="189"/>
      <c r="L92" s="191" t="s">
        <v>265</v>
      </c>
      <c r="M92" s="192"/>
      <c r="P92" s="11"/>
      <c r="Q92" s="11"/>
      <c r="R92" s="11"/>
    </row>
    <row r="93" spans="1:18" ht="37.5" customHeight="1">
      <c r="A93" s="407"/>
      <c r="B93" s="423"/>
      <c r="C93" s="426"/>
      <c r="D93" s="274">
        <v>2026</v>
      </c>
      <c r="E93" s="188" t="s">
        <v>219</v>
      </c>
      <c r="F93" s="189">
        <f t="shared" si="23"/>
        <v>0</v>
      </c>
      <c r="G93" s="189"/>
      <c r="H93" s="189"/>
      <c r="I93" s="189"/>
      <c r="J93" s="189"/>
      <c r="K93" s="189"/>
      <c r="L93" s="191" t="s">
        <v>265</v>
      </c>
      <c r="M93" s="192"/>
      <c r="P93" s="11"/>
      <c r="Q93" s="11"/>
      <c r="R93" s="11"/>
    </row>
    <row r="94" spans="1:18" ht="50.25" customHeight="1">
      <c r="A94" s="407"/>
      <c r="B94" s="421">
        <v>2</v>
      </c>
      <c r="C94" s="424" t="s">
        <v>266</v>
      </c>
      <c r="D94" s="274">
        <v>2024</v>
      </c>
      <c r="E94" s="188" t="s">
        <v>219</v>
      </c>
      <c r="F94" s="189">
        <f>G94+H94+I94+J94+K94</f>
        <v>0</v>
      </c>
      <c r="G94" s="189"/>
      <c r="H94" s="189"/>
      <c r="I94" s="189"/>
      <c r="J94" s="189"/>
      <c r="K94" s="189"/>
      <c r="L94" s="191" t="s">
        <v>267</v>
      </c>
      <c r="M94" s="192"/>
      <c r="P94" s="11"/>
      <c r="Q94" s="11"/>
      <c r="R94" s="11"/>
    </row>
    <row r="95" spans="1:18" ht="50.25" customHeight="1">
      <c r="A95" s="407"/>
      <c r="B95" s="422"/>
      <c r="C95" s="425"/>
      <c r="D95" s="274">
        <v>2025</v>
      </c>
      <c r="E95" s="188" t="s">
        <v>219</v>
      </c>
      <c r="F95" s="189">
        <f t="shared" ref="F95:F96" si="24">G95+H95+I95+J95+K95</f>
        <v>0</v>
      </c>
      <c r="G95" s="189"/>
      <c r="H95" s="189"/>
      <c r="I95" s="189"/>
      <c r="J95" s="189"/>
      <c r="K95" s="189"/>
      <c r="L95" s="191" t="s">
        <v>267</v>
      </c>
      <c r="M95" s="192"/>
      <c r="P95" s="11"/>
      <c r="Q95" s="11"/>
      <c r="R95" s="11"/>
    </row>
    <row r="96" spans="1:18" ht="50.25" customHeight="1">
      <c r="A96" s="407"/>
      <c r="B96" s="423"/>
      <c r="C96" s="426"/>
      <c r="D96" s="274">
        <v>2026</v>
      </c>
      <c r="E96" s="188" t="s">
        <v>219</v>
      </c>
      <c r="F96" s="189">
        <f t="shared" si="24"/>
        <v>0</v>
      </c>
      <c r="G96" s="189"/>
      <c r="H96" s="189"/>
      <c r="I96" s="189"/>
      <c r="J96" s="189"/>
      <c r="K96" s="189"/>
      <c r="L96" s="191" t="s">
        <v>267</v>
      </c>
      <c r="M96" s="192"/>
      <c r="P96" s="11"/>
      <c r="Q96" s="11"/>
      <c r="R96" s="11"/>
    </row>
    <row r="97" spans="1:18" ht="48.75" customHeight="1">
      <c r="A97" s="407"/>
      <c r="B97" s="421">
        <v>3</v>
      </c>
      <c r="C97" s="421" t="s">
        <v>268</v>
      </c>
      <c r="D97" s="274">
        <v>2024</v>
      </c>
      <c r="E97" s="110" t="s">
        <v>219</v>
      </c>
      <c r="F97" s="86">
        <f>G97+H97+I97+J97+K97</f>
        <v>0</v>
      </c>
      <c r="G97" s="189"/>
      <c r="H97" s="189"/>
      <c r="I97" s="189"/>
      <c r="J97" s="189"/>
      <c r="K97" s="189"/>
      <c r="L97" s="111" t="s">
        <v>270</v>
      </c>
      <c r="M97" s="87"/>
      <c r="P97" s="11"/>
      <c r="Q97" s="11"/>
      <c r="R97" s="11"/>
    </row>
    <row r="98" spans="1:18" ht="48.75" customHeight="1">
      <c r="A98" s="407"/>
      <c r="B98" s="422"/>
      <c r="C98" s="422"/>
      <c r="D98" s="274">
        <v>2025</v>
      </c>
      <c r="E98" s="110" t="s">
        <v>219</v>
      </c>
      <c r="F98" s="86">
        <f t="shared" ref="F98:F99" si="25">G98+H98+I98+J98+K98</f>
        <v>0</v>
      </c>
      <c r="G98" s="189"/>
      <c r="H98" s="189"/>
      <c r="I98" s="189"/>
      <c r="J98" s="189"/>
      <c r="K98" s="189"/>
      <c r="L98" s="111" t="s">
        <v>270</v>
      </c>
      <c r="M98" s="87"/>
      <c r="P98" s="11"/>
      <c r="Q98" s="11"/>
      <c r="R98" s="11"/>
    </row>
    <row r="99" spans="1:18" ht="48.75" customHeight="1">
      <c r="A99" s="407"/>
      <c r="B99" s="423"/>
      <c r="C99" s="423"/>
      <c r="D99" s="274">
        <v>2026</v>
      </c>
      <c r="E99" s="110" t="s">
        <v>219</v>
      </c>
      <c r="F99" s="86">
        <f t="shared" si="25"/>
        <v>0</v>
      </c>
      <c r="G99" s="189"/>
      <c r="H99" s="189"/>
      <c r="I99" s="189"/>
      <c r="J99" s="189"/>
      <c r="K99" s="189"/>
      <c r="L99" s="111" t="s">
        <v>270</v>
      </c>
      <c r="M99" s="87"/>
      <c r="P99" s="11"/>
      <c r="Q99" s="11"/>
      <c r="R99" s="11"/>
    </row>
    <row r="100" spans="1:18" ht="42.75" customHeight="1">
      <c r="A100" s="407"/>
      <c r="B100" s="421">
        <v>4</v>
      </c>
      <c r="C100" s="424" t="s">
        <v>734</v>
      </c>
      <c r="D100" s="274">
        <v>2024</v>
      </c>
      <c r="E100" s="188" t="s">
        <v>219</v>
      </c>
      <c r="F100" s="189">
        <f>G100+H100+I100+J100+K100</f>
        <v>0</v>
      </c>
      <c r="G100" s="189"/>
      <c r="H100" s="189"/>
      <c r="I100" s="189"/>
      <c r="J100" s="189"/>
      <c r="K100" s="189"/>
      <c r="L100" s="191" t="s">
        <v>269</v>
      </c>
      <c r="M100" s="87"/>
      <c r="P100" s="11"/>
      <c r="Q100" s="11"/>
      <c r="R100" s="11"/>
    </row>
    <row r="101" spans="1:18" ht="39" customHeight="1">
      <c r="A101" s="407"/>
      <c r="B101" s="422"/>
      <c r="C101" s="425"/>
      <c r="D101" s="274">
        <v>2025</v>
      </c>
      <c r="E101" s="188" t="s">
        <v>219</v>
      </c>
      <c r="F101" s="189">
        <f t="shared" ref="F101:F102" si="26">G101+H101+I101+J101+K101</f>
        <v>0</v>
      </c>
      <c r="G101" s="189"/>
      <c r="H101" s="189"/>
      <c r="I101" s="189"/>
      <c r="J101" s="189"/>
      <c r="K101" s="189"/>
      <c r="L101" s="191" t="s">
        <v>269</v>
      </c>
      <c r="M101" s="87"/>
      <c r="P101" s="11"/>
      <c r="Q101" s="11"/>
      <c r="R101" s="11"/>
    </row>
    <row r="102" spans="1:18" ht="40.5" customHeight="1">
      <c r="A102" s="407"/>
      <c r="B102" s="423"/>
      <c r="C102" s="426"/>
      <c r="D102" s="274">
        <v>2026</v>
      </c>
      <c r="E102" s="188" t="s">
        <v>219</v>
      </c>
      <c r="F102" s="189">
        <f t="shared" si="26"/>
        <v>0</v>
      </c>
      <c r="G102" s="189"/>
      <c r="H102" s="189"/>
      <c r="I102" s="189"/>
      <c r="J102" s="189"/>
      <c r="K102" s="189"/>
      <c r="L102" s="191" t="s">
        <v>269</v>
      </c>
      <c r="M102" s="87"/>
      <c r="P102" s="11"/>
      <c r="Q102" s="11"/>
      <c r="R102" s="11"/>
    </row>
    <row r="103" spans="1:18" ht="41.25" customHeight="1">
      <c r="A103" s="407"/>
      <c r="B103" s="421">
        <v>5</v>
      </c>
      <c r="C103" s="453" t="s">
        <v>271</v>
      </c>
      <c r="D103" s="274">
        <v>2024</v>
      </c>
      <c r="E103" s="110" t="s">
        <v>219</v>
      </c>
      <c r="F103" s="86">
        <f>G103+H103+I103+J103+K103</f>
        <v>0</v>
      </c>
      <c r="G103" s="189"/>
      <c r="H103" s="189"/>
      <c r="I103" s="189"/>
      <c r="J103" s="189"/>
      <c r="K103" s="189"/>
      <c r="L103" s="111" t="s">
        <v>269</v>
      </c>
      <c r="M103" s="87"/>
      <c r="P103" s="43" t="s">
        <v>1037</v>
      </c>
      <c r="Q103" s="11"/>
      <c r="R103" s="11"/>
    </row>
    <row r="104" spans="1:18" ht="41.25" customHeight="1">
      <c r="A104" s="407"/>
      <c r="B104" s="422"/>
      <c r="C104" s="454"/>
      <c r="D104" s="274">
        <v>2025</v>
      </c>
      <c r="E104" s="110" t="s">
        <v>219</v>
      </c>
      <c r="F104" s="86">
        <f t="shared" ref="F104:F105" si="27">G104+H104+I104+J104+K104</f>
        <v>0</v>
      </c>
      <c r="G104" s="189"/>
      <c r="H104" s="189"/>
      <c r="I104" s="189"/>
      <c r="J104" s="189"/>
      <c r="K104" s="189"/>
      <c r="L104" s="111" t="s">
        <v>269</v>
      </c>
      <c r="M104" s="87"/>
      <c r="P104" s="43"/>
      <c r="Q104" s="11"/>
      <c r="R104" s="11"/>
    </row>
    <row r="105" spans="1:18" ht="41.25" customHeight="1">
      <c r="A105" s="407"/>
      <c r="B105" s="423"/>
      <c r="C105" s="455"/>
      <c r="D105" s="274">
        <v>2026</v>
      </c>
      <c r="E105" s="110" t="s">
        <v>219</v>
      </c>
      <c r="F105" s="86">
        <f t="shared" si="27"/>
        <v>0</v>
      </c>
      <c r="G105" s="189"/>
      <c r="H105" s="189"/>
      <c r="I105" s="189"/>
      <c r="J105" s="189"/>
      <c r="K105" s="189"/>
      <c r="L105" s="111" t="s">
        <v>269</v>
      </c>
      <c r="M105" s="87"/>
      <c r="P105" s="43"/>
      <c r="Q105" s="11"/>
      <c r="R105" s="11"/>
    </row>
    <row r="106" spans="1:18" ht="41.25" customHeight="1">
      <c r="A106" s="407"/>
      <c r="B106" s="421">
        <v>5</v>
      </c>
      <c r="C106" s="453" t="s">
        <v>272</v>
      </c>
      <c r="D106" s="274">
        <v>2024</v>
      </c>
      <c r="E106" s="110" t="s">
        <v>219</v>
      </c>
      <c r="F106" s="86">
        <f>G106+H106+I106+J106+K106</f>
        <v>0</v>
      </c>
      <c r="G106" s="189"/>
      <c r="H106" s="189"/>
      <c r="I106" s="189"/>
      <c r="J106" s="189"/>
      <c r="K106" s="189"/>
      <c r="L106" s="111" t="s">
        <v>1050</v>
      </c>
      <c r="M106" s="87"/>
      <c r="P106" s="43" t="s">
        <v>1037</v>
      </c>
      <c r="Q106" s="11"/>
      <c r="R106" s="11"/>
    </row>
    <row r="107" spans="1:18" ht="41.25" customHeight="1">
      <c r="A107" s="407"/>
      <c r="B107" s="422"/>
      <c r="C107" s="454"/>
      <c r="D107" s="274">
        <v>2025</v>
      </c>
      <c r="E107" s="110" t="s">
        <v>219</v>
      </c>
      <c r="F107" s="86">
        <f t="shared" ref="F107:F108" si="28">G107+H107+I107+J107+K107</f>
        <v>0</v>
      </c>
      <c r="G107" s="189"/>
      <c r="H107" s="189"/>
      <c r="I107" s="189"/>
      <c r="J107" s="189"/>
      <c r="K107" s="189"/>
      <c r="L107" s="111" t="s">
        <v>1050</v>
      </c>
      <c r="M107" s="87"/>
      <c r="P107" s="43"/>
      <c r="Q107" s="11"/>
      <c r="R107" s="11"/>
    </row>
    <row r="108" spans="1:18" ht="41.25" customHeight="1">
      <c r="A108" s="407"/>
      <c r="B108" s="423"/>
      <c r="C108" s="455"/>
      <c r="D108" s="274">
        <v>2026</v>
      </c>
      <c r="E108" s="110" t="s">
        <v>219</v>
      </c>
      <c r="F108" s="86">
        <f t="shared" si="28"/>
        <v>0</v>
      </c>
      <c r="G108" s="189"/>
      <c r="H108" s="189"/>
      <c r="I108" s="189"/>
      <c r="J108" s="189"/>
      <c r="K108" s="189"/>
      <c r="L108" s="111" t="s">
        <v>1050</v>
      </c>
      <c r="M108" s="87"/>
      <c r="P108" s="43"/>
      <c r="Q108" s="11"/>
      <c r="R108" s="11"/>
    </row>
    <row r="109" spans="1:18" s="264" customFormat="1" ht="32.25" customHeight="1">
      <c r="A109" s="407"/>
      <c r="B109" s="276"/>
      <c r="C109" s="277" t="s">
        <v>274</v>
      </c>
      <c r="D109" s="278"/>
      <c r="E109" s="276"/>
      <c r="F109" s="279"/>
      <c r="G109" s="279"/>
      <c r="H109" s="279"/>
      <c r="I109" s="279"/>
      <c r="J109" s="279"/>
      <c r="K109" s="279"/>
      <c r="L109" s="284"/>
      <c r="M109" s="284"/>
      <c r="P109" s="266"/>
      <c r="Q109" s="266"/>
      <c r="R109" s="266"/>
    </row>
    <row r="110" spans="1:18" ht="39" customHeight="1">
      <c r="A110" s="407"/>
      <c r="B110" s="421">
        <v>1</v>
      </c>
      <c r="C110" s="421" t="s">
        <v>275</v>
      </c>
      <c r="D110" s="274">
        <v>2024</v>
      </c>
      <c r="E110" s="110" t="s">
        <v>219</v>
      </c>
      <c r="F110" s="86">
        <f>G110+H110+I110+J110+K110</f>
        <v>0</v>
      </c>
      <c r="G110" s="189"/>
      <c r="H110" s="189"/>
      <c r="I110" s="189"/>
      <c r="J110" s="189"/>
      <c r="K110" s="189"/>
      <c r="L110" s="93" t="s">
        <v>269</v>
      </c>
      <c r="M110" s="87"/>
      <c r="P110" s="11" t="s">
        <v>1038</v>
      </c>
      <c r="Q110" s="11"/>
      <c r="R110" s="11"/>
    </row>
    <row r="111" spans="1:18" ht="39" customHeight="1">
      <c r="A111" s="407"/>
      <c r="B111" s="422"/>
      <c r="C111" s="422"/>
      <c r="D111" s="274">
        <v>2025</v>
      </c>
      <c r="E111" s="110" t="s">
        <v>219</v>
      </c>
      <c r="F111" s="86">
        <f t="shared" ref="F111:F112" si="29">G111+H111+I111+J111+K111</f>
        <v>0</v>
      </c>
      <c r="G111" s="189"/>
      <c r="H111" s="189"/>
      <c r="I111" s="189"/>
      <c r="J111" s="189"/>
      <c r="K111" s="189"/>
      <c r="L111" s="93" t="s">
        <v>269</v>
      </c>
      <c r="M111" s="87"/>
      <c r="P111" s="11"/>
      <c r="Q111" s="11"/>
      <c r="R111" s="11"/>
    </row>
    <row r="112" spans="1:18" ht="41.25" customHeight="1">
      <c r="A112" s="407"/>
      <c r="B112" s="423"/>
      <c r="C112" s="423"/>
      <c r="D112" s="274">
        <v>2026</v>
      </c>
      <c r="E112" s="110" t="s">
        <v>219</v>
      </c>
      <c r="F112" s="86">
        <f t="shared" si="29"/>
        <v>0</v>
      </c>
      <c r="G112" s="189"/>
      <c r="H112" s="189"/>
      <c r="I112" s="189"/>
      <c r="J112" s="189"/>
      <c r="K112" s="189"/>
      <c r="L112" s="93" t="s">
        <v>269</v>
      </c>
      <c r="M112" s="87"/>
      <c r="P112" s="11"/>
      <c r="Q112" s="11"/>
      <c r="R112" s="11"/>
    </row>
    <row r="113" spans="1:18" ht="39" customHeight="1">
      <c r="A113" s="407"/>
      <c r="B113" s="421">
        <v>2</v>
      </c>
      <c r="C113" s="421" t="s">
        <v>276</v>
      </c>
      <c r="D113" s="274">
        <v>2024</v>
      </c>
      <c r="E113" s="110" t="s">
        <v>219</v>
      </c>
      <c r="F113" s="86">
        <f>G113+H113+I113+J113+K113</f>
        <v>0</v>
      </c>
      <c r="G113" s="189"/>
      <c r="H113" s="189"/>
      <c r="I113" s="189"/>
      <c r="J113" s="189"/>
      <c r="K113" s="189"/>
      <c r="L113" s="93" t="s">
        <v>269</v>
      </c>
      <c r="M113" s="31"/>
      <c r="P113" s="11" t="s">
        <v>799</v>
      </c>
      <c r="Q113" s="11"/>
      <c r="R113" s="11"/>
    </row>
    <row r="114" spans="1:18" ht="33" customHeight="1">
      <c r="A114" s="407"/>
      <c r="B114" s="422"/>
      <c r="C114" s="422"/>
      <c r="D114" s="274">
        <v>2025</v>
      </c>
      <c r="E114" s="110" t="s">
        <v>219</v>
      </c>
      <c r="F114" s="86">
        <f t="shared" ref="F114:F115" si="30">G114+H114+I114+J114+K114</f>
        <v>0</v>
      </c>
      <c r="G114" s="189"/>
      <c r="H114" s="189"/>
      <c r="I114" s="189"/>
      <c r="J114" s="189"/>
      <c r="K114" s="189"/>
      <c r="L114" s="93" t="s">
        <v>269</v>
      </c>
      <c r="M114" s="31"/>
      <c r="P114" s="11"/>
      <c r="Q114" s="11"/>
      <c r="R114" s="11"/>
    </row>
    <row r="115" spans="1:18" ht="36.75" customHeight="1">
      <c r="A115" s="407"/>
      <c r="B115" s="423"/>
      <c r="C115" s="423"/>
      <c r="D115" s="274">
        <v>2026</v>
      </c>
      <c r="E115" s="110" t="s">
        <v>219</v>
      </c>
      <c r="F115" s="86">
        <f t="shared" si="30"/>
        <v>0</v>
      </c>
      <c r="G115" s="189"/>
      <c r="H115" s="189"/>
      <c r="I115" s="189"/>
      <c r="J115" s="189"/>
      <c r="K115" s="189"/>
      <c r="L115" s="93" t="s">
        <v>269</v>
      </c>
      <c r="M115" s="31"/>
      <c r="P115" s="11"/>
      <c r="Q115" s="11"/>
      <c r="R115" s="11"/>
    </row>
    <row r="116" spans="1:18" ht="48" customHeight="1">
      <c r="A116" s="407"/>
      <c r="B116" s="421">
        <v>3</v>
      </c>
      <c r="C116" s="421" t="s">
        <v>277</v>
      </c>
      <c r="D116" s="274">
        <v>2024</v>
      </c>
      <c r="E116" s="110" t="s">
        <v>219</v>
      </c>
      <c r="F116" s="86">
        <f>G116+H116+I116+J116+K116</f>
        <v>0</v>
      </c>
      <c r="G116" s="189"/>
      <c r="H116" s="189"/>
      <c r="I116" s="189"/>
      <c r="J116" s="189"/>
      <c r="K116" s="189"/>
      <c r="L116" s="93" t="s">
        <v>269</v>
      </c>
      <c r="M116" s="87"/>
      <c r="P116" s="11"/>
      <c r="Q116" s="11"/>
      <c r="R116" s="11"/>
    </row>
    <row r="117" spans="1:18" ht="48" customHeight="1">
      <c r="A117" s="407"/>
      <c r="B117" s="422"/>
      <c r="C117" s="422"/>
      <c r="D117" s="274">
        <v>2025</v>
      </c>
      <c r="E117" s="110" t="s">
        <v>219</v>
      </c>
      <c r="F117" s="86">
        <f t="shared" ref="F117:F118" si="31">G117+H117+I117+J117+K117</f>
        <v>0</v>
      </c>
      <c r="G117" s="189"/>
      <c r="H117" s="189"/>
      <c r="I117" s="189"/>
      <c r="J117" s="189"/>
      <c r="K117" s="189"/>
      <c r="L117" s="93" t="s">
        <v>269</v>
      </c>
      <c r="M117" s="87"/>
      <c r="P117" s="11"/>
      <c r="Q117" s="11"/>
      <c r="R117" s="11"/>
    </row>
    <row r="118" spans="1:18" ht="48" customHeight="1">
      <c r="A118" s="407"/>
      <c r="B118" s="423"/>
      <c r="C118" s="423"/>
      <c r="D118" s="274">
        <v>2026</v>
      </c>
      <c r="E118" s="110" t="s">
        <v>219</v>
      </c>
      <c r="F118" s="86">
        <f t="shared" si="31"/>
        <v>0</v>
      </c>
      <c r="G118" s="189"/>
      <c r="H118" s="189"/>
      <c r="I118" s="189"/>
      <c r="J118" s="189"/>
      <c r="K118" s="189"/>
      <c r="L118" s="93" t="s">
        <v>269</v>
      </c>
      <c r="M118" s="87"/>
      <c r="P118" s="11"/>
      <c r="Q118" s="11"/>
      <c r="R118" s="11"/>
    </row>
    <row r="119" spans="1:18" s="264" customFormat="1" ht="48.75" customHeight="1">
      <c r="A119" s="407"/>
      <c r="B119" s="282"/>
      <c r="C119" s="277" t="s">
        <v>278</v>
      </c>
      <c r="D119" s="278"/>
      <c r="E119" s="276"/>
      <c r="F119" s="279"/>
      <c r="G119" s="279"/>
      <c r="H119" s="279"/>
      <c r="I119" s="279"/>
      <c r="J119" s="279"/>
      <c r="K119" s="279"/>
      <c r="L119" s="276"/>
      <c r="M119" s="283"/>
      <c r="P119" s="266"/>
      <c r="Q119" s="266"/>
      <c r="R119" s="266"/>
    </row>
    <row r="120" spans="1:18" ht="42" customHeight="1">
      <c r="A120" s="407"/>
      <c r="B120" s="421">
        <v>1</v>
      </c>
      <c r="C120" s="421" t="s">
        <v>279</v>
      </c>
      <c r="D120" s="274">
        <v>2024</v>
      </c>
      <c r="E120" s="110" t="s">
        <v>219</v>
      </c>
      <c r="F120" s="86">
        <f>G120+H120+I120+J120+K120</f>
        <v>0</v>
      </c>
      <c r="G120" s="189"/>
      <c r="H120" s="189"/>
      <c r="I120" s="189"/>
      <c r="J120" s="189"/>
      <c r="K120" s="189"/>
      <c r="L120" s="91" t="s">
        <v>280</v>
      </c>
      <c r="M120" s="87"/>
      <c r="P120" s="11"/>
      <c r="Q120" s="11"/>
      <c r="R120" s="11"/>
    </row>
    <row r="121" spans="1:18" ht="51" customHeight="1">
      <c r="A121" s="407"/>
      <c r="B121" s="422"/>
      <c r="C121" s="422"/>
      <c r="D121" s="274">
        <v>2025</v>
      </c>
      <c r="E121" s="110" t="s">
        <v>219</v>
      </c>
      <c r="F121" s="86">
        <f t="shared" ref="F121:F122" si="32">G121+H121+I121+J121+K121</f>
        <v>0</v>
      </c>
      <c r="G121" s="189"/>
      <c r="H121" s="189"/>
      <c r="I121" s="189"/>
      <c r="J121" s="189"/>
      <c r="K121" s="189"/>
      <c r="L121" s="91" t="s">
        <v>280</v>
      </c>
      <c r="M121" s="87"/>
      <c r="P121" s="11"/>
      <c r="Q121" s="11"/>
      <c r="R121" s="11"/>
    </row>
    <row r="122" spans="1:18" ht="43.5" customHeight="1">
      <c r="A122" s="407"/>
      <c r="B122" s="423"/>
      <c r="C122" s="423"/>
      <c r="D122" s="274">
        <v>2026</v>
      </c>
      <c r="E122" s="110" t="s">
        <v>219</v>
      </c>
      <c r="F122" s="86">
        <f t="shared" si="32"/>
        <v>0</v>
      </c>
      <c r="G122" s="189"/>
      <c r="H122" s="189"/>
      <c r="I122" s="189"/>
      <c r="J122" s="189"/>
      <c r="K122" s="189"/>
      <c r="L122" s="91" t="s">
        <v>280</v>
      </c>
      <c r="M122" s="87"/>
      <c r="P122" s="11"/>
      <c r="Q122" s="11"/>
      <c r="R122" s="11"/>
    </row>
    <row r="123" spans="1:18" ht="39" customHeight="1">
      <c r="A123" s="407"/>
      <c r="B123" s="421">
        <v>2</v>
      </c>
      <c r="C123" s="421" t="s">
        <v>281</v>
      </c>
      <c r="D123" s="274">
        <v>2024</v>
      </c>
      <c r="E123" s="110" t="s">
        <v>219</v>
      </c>
      <c r="F123" s="86">
        <f>G123+H123+I123+J123+K123</f>
        <v>0</v>
      </c>
      <c r="G123" s="189"/>
      <c r="H123" s="189"/>
      <c r="I123" s="189"/>
      <c r="J123" s="189"/>
      <c r="K123" s="189"/>
      <c r="L123" s="110" t="s">
        <v>282</v>
      </c>
      <c r="M123" s="87"/>
      <c r="P123" s="11"/>
      <c r="Q123" s="11"/>
      <c r="R123" s="11"/>
    </row>
    <row r="124" spans="1:18" ht="40.5" customHeight="1">
      <c r="A124" s="407"/>
      <c r="B124" s="422"/>
      <c r="C124" s="422"/>
      <c r="D124" s="274">
        <v>2025</v>
      </c>
      <c r="E124" s="110" t="s">
        <v>219</v>
      </c>
      <c r="F124" s="86">
        <f t="shared" ref="F124:F125" si="33">G124+H124+I124+J124+K124</f>
        <v>0</v>
      </c>
      <c r="G124" s="189"/>
      <c r="H124" s="189"/>
      <c r="I124" s="189"/>
      <c r="J124" s="189"/>
      <c r="K124" s="189"/>
      <c r="L124" s="110" t="s">
        <v>282</v>
      </c>
      <c r="M124" s="87"/>
      <c r="P124" s="11"/>
      <c r="Q124" s="11"/>
      <c r="R124" s="11"/>
    </row>
    <row r="125" spans="1:18" ht="42.75" customHeight="1">
      <c r="A125" s="407"/>
      <c r="B125" s="423"/>
      <c r="C125" s="423"/>
      <c r="D125" s="274">
        <v>2026</v>
      </c>
      <c r="E125" s="110" t="s">
        <v>219</v>
      </c>
      <c r="F125" s="86">
        <f t="shared" si="33"/>
        <v>0</v>
      </c>
      <c r="G125" s="189"/>
      <c r="H125" s="189"/>
      <c r="I125" s="189"/>
      <c r="J125" s="189"/>
      <c r="K125" s="189"/>
      <c r="L125" s="110" t="s">
        <v>282</v>
      </c>
      <c r="M125" s="87"/>
      <c r="P125" s="11"/>
      <c r="Q125" s="11"/>
      <c r="R125" s="11"/>
    </row>
    <row r="126" spans="1:18" ht="38.25" customHeight="1">
      <c r="A126" s="407"/>
      <c r="B126" s="421">
        <v>3</v>
      </c>
      <c r="C126" s="421" t="s">
        <v>283</v>
      </c>
      <c r="D126" s="274">
        <v>2024</v>
      </c>
      <c r="E126" s="110" t="s">
        <v>219</v>
      </c>
      <c r="F126" s="86">
        <f>G126+H126+I126+J126+K126</f>
        <v>0</v>
      </c>
      <c r="G126" s="189"/>
      <c r="H126" s="189"/>
      <c r="I126" s="189"/>
      <c r="J126" s="189"/>
      <c r="K126" s="189"/>
      <c r="L126" s="110" t="s">
        <v>282</v>
      </c>
      <c r="M126" s="87"/>
      <c r="P126" s="11"/>
      <c r="Q126" s="11">
        <v>1</v>
      </c>
      <c r="R126" s="11"/>
    </row>
    <row r="127" spans="1:18" ht="43.5" customHeight="1">
      <c r="A127" s="407"/>
      <c r="B127" s="422"/>
      <c r="C127" s="422"/>
      <c r="D127" s="274">
        <v>2025</v>
      </c>
      <c r="E127" s="110" t="s">
        <v>219</v>
      </c>
      <c r="F127" s="86">
        <f t="shared" ref="F127:F128" si="34">G127+H127+I127+J127+K127</f>
        <v>0</v>
      </c>
      <c r="G127" s="189"/>
      <c r="H127" s="189"/>
      <c r="I127" s="189"/>
      <c r="J127" s="189"/>
      <c r="K127" s="189"/>
      <c r="L127" s="110" t="s">
        <v>282</v>
      </c>
      <c r="M127" s="87"/>
      <c r="P127" s="11"/>
      <c r="Q127" s="11"/>
      <c r="R127" s="11"/>
    </row>
    <row r="128" spans="1:18" ht="43.5" customHeight="1">
      <c r="A128" s="407"/>
      <c r="B128" s="423"/>
      <c r="C128" s="423"/>
      <c r="D128" s="274">
        <v>2026</v>
      </c>
      <c r="E128" s="110" t="s">
        <v>219</v>
      </c>
      <c r="F128" s="86">
        <f t="shared" si="34"/>
        <v>0</v>
      </c>
      <c r="G128" s="189"/>
      <c r="H128" s="189"/>
      <c r="I128" s="189"/>
      <c r="J128" s="189"/>
      <c r="K128" s="189"/>
      <c r="L128" s="110" t="s">
        <v>282</v>
      </c>
      <c r="M128" s="87"/>
      <c r="P128" s="11"/>
      <c r="Q128" s="11"/>
      <c r="R128" s="11"/>
    </row>
    <row r="129" spans="1:18" ht="30" customHeight="1">
      <c r="A129" s="407"/>
      <c r="B129" s="421">
        <v>4</v>
      </c>
      <c r="C129" s="421" t="s">
        <v>284</v>
      </c>
      <c r="D129" s="274">
        <v>2024</v>
      </c>
      <c r="E129" s="110" t="s">
        <v>219</v>
      </c>
      <c r="F129" s="86">
        <f>G129+H129+I129+J129+K129</f>
        <v>0</v>
      </c>
      <c r="G129" s="189"/>
      <c r="H129" s="189"/>
      <c r="I129" s="189"/>
      <c r="J129" s="189"/>
      <c r="K129" s="189"/>
      <c r="L129" s="111" t="s">
        <v>282</v>
      </c>
      <c r="M129" s="87"/>
      <c r="P129" s="11"/>
      <c r="Q129" s="11"/>
      <c r="R129" s="11"/>
    </row>
    <row r="130" spans="1:18" ht="30" customHeight="1">
      <c r="A130" s="407"/>
      <c r="B130" s="422"/>
      <c r="C130" s="422"/>
      <c r="D130" s="274">
        <v>2025</v>
      </c>
      <c r="E130" s="110" t="s">
        <v>219</v>
      </c>
      <c r="F130" s="86">
        <f t="shared" ref="F130:F131" si="35">G130+H130+I130+J130+K130</f>
        <v>0</v>
      </c>
      <c r="G130" s="189"/>
      <c r="H130" s="189"/>
      <c r="I130" s="189"/>
      <c r="J130" s="189"/>
      <c r="K130" s="189"/>
      <c r="L130" s="111" t="s">
        <v>282</v>
      </c>
      <c r="M130" s="87"/>
      <c r="P130" s="11"/>
      <c r="Q130" s="11"/>
      <c r="R130" s="11"/>
    </row>
    <row r="131" spans="1:18" ht="30" customHeight="1">
      <c r="A131" s="407"/>
      <c r="B131" s="423"/>
      <c r="C131" s="423"/>
      <c r="D131" s="274">
        <v>2026</v>
      </c>
      <c r="E131" s="110" t="s">
        <v>219</v>
      </c>
      <c r="F131" s="86">
        <f t="shared" si="35"/>
        <v>0</v>
      </c>
      <c r="G131" s="189"/>
      <c r="H131" s="189"/>
      <c r="I131" s="189"/>
      <c r="J131" s="189"/>
      <c r="K131" s="189"/>
      <c r="L131" s="111" t="s">
        <v>282</v>
      </c>
      <c r="M131" s="87"/>
      <c r="P131" s="11"/>
      <c r="Q131" s="11"/>
      <c r="R131" s="11"/>
    </row>
    <row r="132" spans="1:18" ht="67.5" customHeight="1">
      <c r="A132" s="407"/>
      <c r="B132" s="421">
        <v>5</v>
      </c>
      <c r="C132" s="421" t="s">
        <v>285</v>
      </c>
      <c r="D132" s="274">
        <v>2024</v>
      </c>
      <c r="E132" s="110" t="s">
        <v>219</v>
      </c>
      <c r="F132" s="86">
        <f>G132+H132+I132+J132+K132</f>
        <v>0</v>
      </c>
      <c r="G132" s="189"/>
      <c r="H132" s="189"/>
      <c r="I132" s="189"/>
      <c r="J132" s="189"/>
      <c r="K132" s="189"/>
      <c r="L132" s="111" t="s">
        <v>269</v>
      </c>
      <c r="M132" s="88"/>
      <c r="P132" s="43">
        <v>20</v>
      </c>
      <c r="Q132" s="11"/>
      <c r="R132" s="11"/>
    </row>
    <row r="133" spans="1:18" ht="67.5" customHeight="1">
      <c r="A133" s="407"/>
      <c r="B133" s="422"/>
      <c r="C133" s="422"/>
      <c r="D133" s="274">
        <v>2025</v>
      </c>
      <c r="E133" s="110" t="s">
        <v>219</v>
      </c>
      <c r="F133" s="86">
        <f t="shared" ref="F133:F134" si="36">G133+H133+I133+J133+K133</f>
        <v>0</v>
      </c>
      <c r="G133" s="189"/>
      <c r="H133" s="189"/>
      <c r="I133" s="189"/>
      <c r="J133" s="189"/>
      <c r="K133" s="189"/>
      <c r="L133" s="111" t="s">
        <v>269</v>
      </c>
      <c r="M133" s="88"/>
      <c r="P133" s="43"/>
      <c r="Q133" s="11"/>
      <c r="R133" s="11"/>
    </row>
    <row r="134" spans="1:18" ht="67.5" customHeight="1">
      <c r="A134" s="407"/>
      <c r="B134" s="423"/>
      <c r="C134" s="423"/>
      <c r="D134" s="274">
        <v>2026</v>
      </c>
      <c r="E134" s="110" t="s">
        <v>219</v>
      </c>
      <c r="F134" s="86">
        <f t="shared" si="36"/>
        <v>0</v>
      </c>
      <c r="G134" s="189"/>
      <c r="H134" s="189"/>
      <c r="I134" s="189"/>
      <c r="J134" s="189"/>
      <c r="K134" s="189"/>
      <c r="L134" s="111" t="s">
        <v>269</v>
      </c>
      <c r="M134" s="88"/>
      <c r="P134" s="43"/>
      <c r="Q134" s="11"/>
      <c r="R134" s="11"/>
    </row>
    <row r="135" spans="1:18" s="264" customFormat="1" ht="16.5" customHeight="1">
      <c r="A135" s="407"/>
      <c r="B135" s="276"/>
      <c r="C135" s="277" t="s">
        <v>289</v>
      </c>
      <c r="D135" s="278"/>
      <c r="E135" s="276"/>
      <c r="F135" s="279"/>
      <c r="G135" s="279"/>
      <c r="H135" s="279"/>
      <c r="I135" s="279"/>
      <c r="J135" s="279"/>
      <c r="K135" s="279"/>
      <c r="L135" s="280"/>
      <c r="M135" s="281"/>
      <c r="P135" s="266"/>
      <c r="Q135" s="266"/>
      <c r="R135" s="266"/>
    </row>
    <row r="136" spans="1:18" ht="70.5" customHeight="1">
      <c r="A136" s="407"/>
      <c r="B136" s="406">
        <v>1</v>
      </c>
      <c r="C136" s="406" t="s">
        <v>286</v>
      </c>
      <c r="D136" s="274">
        <v>2024</v>
      </c>
      <c r="E136" s="43" t="s">
        <v>219</v>
      </c>
      <c r="F136" s="86">
        <f>G136+H136+I136+J136+K136</f>
        <v>0</v>
      </c>
      <c r="G136" s="189"/>
      <c r="H136" s="189"/>
      <c r="I136" s="189">
        <v>0</v>
      </c>
      <c r="J136" s="189"/>
      <c r="K136" s="189"/>
      <c r="L136" s="43" t="s">
        <v>287</v>
      </c>
      <c r="M136" s="42"/>
      <c r="P136" s="11"/>
      <c r="Q136" s="11"/>
      <c r="R136" s="11"/>
    </row>
    <row r="137" spans="1:18" ht="75.75" customHeight="1">
      <c r="A137" s="407"/>
      <c r="B137" s="407"/>
      <c r="C137" s="407"/>
      <c r="D137" s="274">
        <v>2025</v>
      </c>
      <c r="E137" s="43" t="s">
        <v>219</v>
      </c>
      <c r="F137" s="86">
        <f t="shared" ref="F137:F138" si="37">G137+H137+I137+J137+K137</f>
        <v>0</v>
      </c>
      <c r="G137" s="189"/>
      <c r="H137" s="189"/>
      <c r="I137" s="189">
        <v>0</v>
      </c>
      <c r="J137" s="189"/>
      <c r="K137" s="189"/>
      <c r="L137" s="43" t="s">
        <v>287</v>
      </c>
      <c r="M137" s="42"/>
      <c r="P137" s="11"/>
      <c r="Q137" s="11"/>
      <c r="R137" s="11"/>
    </row>
    <row r="138" spans="1:18" ht="72" customHeight="1">
      <c r="A138" s="407"/>
      <c r="B138" s="408"/>
      <c r="C138" s="408"/>
      <c r="D138" s="274">
        <v>2026</v>
      </c>
      <c r="E138" s="43" t="s">
        <v>219</v>
      </c>
      <c r="F138" s="86">
        <f t="shared" si="37"/>
        <v>0</v>
      </c>
      <c r="G138" s="189"/>
      <c r="H138" s="189"/>
      <c r="I138" s="189">
        <v>0</v>
      </c>
      <c r="J138" s="189"/>
      <c r="K138" s="189"/>
      <c r="L138" s="43" t="s">
        <v>287</v>
      </c>
      <c r="M138" s="42"/>
      <c r="P138" s="11"/>
      <c r="Q138" s="11"/>
      <c r="R138" s="11"/>
    </row>
    <row r="139" spans="1:18" ht="51" customHeight="1">
      <c r="A139" s="407"/>
      <c r="B139" s="406">
        <v>2</v>
      </c>
      <c r="C139" s="406" t="s">
        <v>288</v>
      </c>
      <c r="D139" s="274">
        <v>2024</v>
      </c>
      <c r="E139" s="43" t="s">
        <v>219</v>
      </c>
      <c r="F139" s="86">
        <f>G139+H139+I139+J139+K139</f>
        <v>0</v>
      </c>
      <c r="G139" s="189"/>
      <c r="H139" s="189"/>
      <c r="I139" s="189">
        <v>0</v>
      </c>
      <c r="J139" s="189"/>
      <c r="K139" s="189"/>
      <c r="L139" s="43" t="s">
        <v>292</v>
      </c>
      <c r="M139" s="42"/>
      <c r="P139" s="11"/>
      <c r="Q139" s="11"/>
      <c r="R139" s="11"/>
    </row>
    <row r="140" spans="1:18" ht="57" customHeight="1">
      <c r="A140" s="407"/>
      <c r="B140" s="407"/>
      <c r="C140" s="407"/>
      <c r="D140" s="274">
        <v>2025</v>
      </c>
      <c r="E140" s="43" t="s">
        <v>219</v>
      </c>
      <c r="F140" s="86">
        <f t="shared" ref="F140:F156" si="38">G140+H140+I140+J140+K140</f>
        <v>0</v>
      </c>
      <c r="G140" s="189"/>
      <c r="H140" s="189"/>
      <c r="I140" s="189">
        <v>0</v>
      </c>
      <c r="J140" s="189"/>
      <c r="K140" s="189"/>
      <c r="L140" s="43" t="s">
        <v>292</v>
      </c>
      <c r="M140" s="42"/>
      <c r="P140" s="11"/>
      <c r="Q140" s="11"/>
      <c r="R140" s="11"/>
    </row>
    <row r="141" spans="1:18" ht="122.25" customHeight="1">
      <c r="A141" s="408"/>
      <c r="B141" s="408"/>
      <c r="C141" s="408"/>
      <c r="D141" s="274">
        <v>2026</v>
      </c>
      <c r="E141" s="43" t="s">
        <v>219</v>
      </c>
      <c r="F141" s="86">
        <f t="shared" si="38"/>
        <v>0</v>
      </c>
      <c r="G141" s="189"/>
      <c r="H141" s="189"/>
      <c r="I141" s="189">
        <v>0</v>
      </c>
      <c r="J141" s="189"/>
      <c r="K141" s="189"/>
      <c r="L141" s="43" t="s">
        <v>292</v>
      </c>
      <c r="M141" s="42"/>
      <c r="P141" s="11"/>
      <c r="Q141" s="11"/>
      <c r="R141" s="11"/>
    </row>
    <row r="142" spans="1:18" ht="57" customHeight="1">
      <c r="A142" s="406" t="s">
        <v>1043</v>
      </c>
      <c r="B142" s="406">
        <v>1</v>
      </c>
      <c r="C142" s="406" t="s">
        <v>1090</v>
      </c>
      <c r="D142" s="274">
        <v>2024</v>
      </c>
      <c r="E142" s="43" t="s">
        <v>219</v>
      </c>
      <c r="F142" s="86">
        <f t="shared" si="38"/>
        <v>600</v>
      </c>
      <c r="G142" s="189"/>
      <c r="H142" s="189"/>
      <c r="I142" s="189">
        <v>600</v>
      </c>
      <c r="J142" s="189"/>
      <c r="K142" s="189"/>
      <c r="L142" s="43" t="s">
        <v>292</v>
      </c>
      <c r="M142" s="43"/>
      <c r="P142" s="11"/>
      <c r="Q142" s="11"/>
      <c r="R142" s="11"/>
    </row>
    <row r="143" spans="1:18" ht="66.75" customHeight="1">
      <c r="A143" s="407"/>
      <c r="B143" s="407"/>
      <c r="C143" s="407"/>
      <c r="D143" s="274">
        <v>2025</v>
      </c>
      <c r="E143" s="43" t="s">
        <v>219</v>
      </c>
      <c r="F143" s="86">
        <f t="shared" si="38"/>
        <v>660</v>
      </c>
      <c r="G143" s="189"/>
      <c r="H143" s="189"/>
      <c r="I143" s="189">
        <v>660</v>
      </c>
      <c r="J143" s="189"/>
      <c r="K143" s="189"/>
      <c r="L143" s="43" t="s">
        <v>292</v>
      </c>
      <c r="M143" s="43"/>
      <c r="P143" s="11"/>
      <c r="Q143" s="11"/>
      <c r="R143" s="11"/>
    </row>
    <row r="144" spans="1:18" ht="66.75" customHeight="1">
      <c r="A144" s="407"/>
      <c r="B144" s="408"/>
      <c r="C144" s="408"/>
      <c r="D144" s="274">
        <v>2026</v>
      </c>
      <c r="E144" s="43" t="s">
        <v>219</v>
      </c>
      <c r="F144" s="86">
        <f t="shared" si="38"/>
        <v>0</v>
      </c>
      <c r="G144" s="189"/>
      <c r="H144" s="189"/>
      <c r="I144" s="189">
        <v>0</v>
      </c>
      <c r="J144" s="189"/>
      <c r="K144" s="189"/>
      <c r="L144" s="43" t="s">
        <v>292</v>
      </c>
      <c r="M144" s="43"/>
      <c r="P144" s="11"/>
      <c r="Q144" s="11"/>
      <c r="R144" s="11"/>
    </row>
    <row r="145" spans="1:18" ht="65.25" hidden="1" customHeight="1">
      <c r="A145" s="407"/>
      <c r="B145" s="406">
        <v>2</v>
      </c>
      <c r="C145" s="406" t="s">
        <v>682</v>
      </c>
      <c r="D145" s="274">
        <v>2024</v>
      </c>
      <c r="E145" s="43" t="s">
        <v>219</v>
      </c>
      <c r="F145" s="86">
        <f t="shared" si="38"/>
        <v>0</v>
      </c>
      <c r="G145" s="189"/>
      <c r="H145" s="189"/>
      <c r="I145" s="189"/>
      <c r="J145" s="189"/>
      <c r="K145" s="189"/>
      <c r="L145" s="43" t="s">
        <v>292</v>
      </c>
      <c r="M145" s="43"/>
      <c r="P145" s="11"/>
      <c r="Q145" s="11"/>
      <c r="R145" s="11"/>
    </row>
    <row r="146" spans="1:18" ht="50.25" hidden="1" customHeight="1">
      <c r="A146" s="407"/>
      <c r="B146" s="407"/>
      <c r="C146" s="407"/>
      <c r="D146" s="274">
        <v>2025</v>
      </c>
      <c r="E146" s="43" t="s">
        <v>219</v>
      </c>
      <c r="F146" s="86">
        <f t="shared" si="38"/>
        <v>0</v>
      </c>
      <c r="G146" s="189"/>
      <c r="H146" s="189"/>
      <c r="I146" s="189"/>
      <c r="J146" s="189"/>
      <c r="K146" s="189"/>
      <c r="L146" s="43" t="s">
        <v>292</v>
      </c>
      <c r="M146" s="43"/>
      <c r="P146" s="11"/>
      <c r="Q146" s="11"/>
      <c r="R146" s="11"/>
    </row>
    <row r="147" spans="1:18" ht="52.5" hidden="1" customHeight="1">
      <c r="A147" s="407"/>
      <c r="B147" s="408"/>
      <c r="C147" s="408"/>
      <c r="D147" s="274">
        <v>2026</v>
      </c>
      <c r="E147" s="43" t="s">
        <v>219</v>
      </c>
      <c r="F147" s="86">
        <f t="shared" si="38"/>
        <v>0</v>
      </c>
      <c r="G147" s="189"/>
      <c r="H147" s="189"/>
      <c r="I147" s="189"/>
      <c r="J147" s="189"/>
      <c r="K147" s="189"/>
      <c r="L147" s="43" t="s">
        <v>292</v>
      </c>
      <c r="M147" s="43"/>
      <c r="P147" s="11"/>
      <c r="Q147" s="11"/>
      <c r="R147" s="11"/>
    </row>
    <row r="148" spans="1:18" ht="105.75" hidden="1" customHeight="1">
      <c r="A148" s="407"/>
      <c r="B148" s="406">
        <v>3</v>
      </c>
      <c r="C148" s="406" t="s">
        <v>713</v>
      </c>
      <c r="D148" s="274">
        <v>2024</v>
      </c>
      <c r="E148" s="43" t="s">
        <v>290</v>
      </c>
      <c r="F148" s="86">
        <f t="shared" si="38"/>
        <v>0</v>
      </c>
      <c r="G148" s="189"/>
      <c r="H148" s="189"/>
      <c r="I148" s="189"/>
      <c r="J148" s="189"/>
      <c r="K148" s="189"/>
      <c r="L148" s="43" t="s">
        <v>291</v>
      </c>
      <c r="M148" s="43"/>
      <c r="P148" s="11"/>
      <c r="Q148" s="11"/>
      <c r="R148" s="11"/>
    </row>
    <row r="149" spans="1:18" ht="98.25" hidden="1" customHeight="1">
      <c r="A149" s="407"/>
      <c r="B149" s="407"/>
      <c r="C149" s="407"/>
      <c r="D149" s="274">
        <v>2025</v>
      </c>
      <c r="E149" s="43" t="s">
        <v>290</v>
      </c>
      <c r="F149" s="86">
        <f t="shared" si="38"/>
        <v>0</v>
      </c>
      <c r="G149" s="189"/>
      <c r="H149" s="189"/>
      <c r="I149" s="189"/>
      <c r="J149" s="189"/>
      <c r="K149" s="189"/>
      <c r="L149" s="43" t="s">
        <v>291</v>
      </c>
      <c r="M149" s="43"/>
      <c r="P149" s="11"/>
      <c r="Q149" s="11"/>
      <c r="R149" s="11"/>
    </row>
    <row r="150" spans="1:18" ht="98.25" hidden="1" customHeight="1">
      <c r="A150" s="407"/>
      <c r="B150" s="408"/>
      <c r="C150" s="408"/>
      <c r="D150" s="274">
        <v>2026</v>
      </c>
      <c r="E150" s="43" t="s">
        <v>290</v>
      </c>
      <c r="F150" s="86">
        <f t="shared" si="38"/>
        <v>0</v>
      </c>
      <c r="G150" s="189"/>
      <c r="H150" s="189"/>
      <c r="I150" s="189"/>
      <c r="J150" s="189"/>
      <c r="K150" s="189"/>
      <c r="L150" s="43" t="s">
        <v>291</v>
      </c>
      <c r="M150" s="43"/>
      <c r="P150" s="11"/>
      <c r="Q150" s="11"/>
      <c r="R150" s="11"/>
    </row>
    <row r="151" spans="1:18" ht="84.75" hidden="1" customHeight="1">
      <c r="A151" s="407"/>
      <c r="B151" s="406">
        <v>4</v>
      </c>
      <c r="C151" s="406" t="s">
        <v>1091</v>
      </c>
      <c r="D151" s="274">
        <v>2024</v>
      </c>
      <c r="E151" s="43" t="s">
        <v>290</v>
      </c>
      <c r="F151" s="86">
        <f t="shared" si="38"/>
        <v>0</v>
      </c>
      <c r="G151" s="189"/>
      <c r="H151" s="189"/>
      <c r="I151" s="189"/>
      <c r="J151" s="189"/>
      <c r="K151" s="189"/>
      <c r="L151" s="43" t="s">
        <v>761</v>
      </c>
      <c r="M151" s="43"/>
      <c r="P151" s="11"/>
      <c r="Q151" s="11"/>
      <c r="R151" s="11"/>
    </row>
    <row r="152" spans="1:18" ht="86.25" hidden="1" customHeight="1">
      <c r="A152" s="407"/>
      <c r="B152" s="407"/>
      <c r="C152" s="407"/>
      <c r="D152" s="274">
        <v>2025</v>
      </c>
      <c r="E152" s="43" t="s">
        <v>290</v>
      </c>
      <c r="F152" s="86">
        <f t="shared" si="38"/>
        <v>0</v>
      </c>
      <c r="G152" s="189"/>
      <c r="H152" s="189"/>
      <c r="I152" s="63"/>
      <c r="J152" s="189"/>
      <c r="K152" s="189"/>
      <c r="L152" s="43" t="s">
        <v>761</v>
      </c>
      <c r="M152" s="43"/>
      <c r="P152" s="11"/>
      <c r="Q152" s="11"/>
      <c r="R152" s="104"/>
    </row>
    <row r="153" spans="1:18" ht="84.75" hidden="1" customHeight="1">
      <c r="A153" s="407"/>
      <c r="B153" s="408"/>
      <c r="C153" s="408"/>
      <c r="D153" s="274">
        <v>2026</v>
      </c>
      <c r="E153" s="43" t="s">
        <v>290</v>
      </c>
      <c r="F153" s="86">
        <f t="shared" si="38"/>
        <v>0</v>
      </c>
      <c r="G153" s="189"/>
      <c r="H153" s="189"/>
      <c r="I153" s="189"/>
      <c r="J153" s="189"/>
      <c r="K153" s="189"/>
      <c r="L153" s="43" t="s">
        <v>761</v>
      </c>
      <c r="M153" s="43"/>
      <c r="P153" s="11"/>
      <c r="Q153" s="11"/>
      <c r="R153" s="104"/>
    </row>
    <row r="154" spans="1:18" ht="90" hidden="1" customHeight="1">
      <c r="A154" s="407"/>
      <c r="B154" s="406">
        <v>5</v>
      </c>
      <c r="C154" s="406" t="s">
        <v>1092</v>
      </c>
      <c r="D154" s="274">
        <v>2024</v>
      </c>
      <c r="E154" s="43" t="s">
        <v>290</v>
      </c>
      <c r="F154" s="86">
        <f t="shared" si="38"/>
        <v>0</v>
      </c>
      <c r="G154" s="189"/>
      <c r="H154" s="189"/>
      <c r="I154" s="189"/>
      <c r="J154" s="189"/>
      <c r="K154" s="189"/>
      <c r="L154" s="43" t="s">
        <v>761</v>
      </c>
      <c r="M154" s="43"/>
      <c r="P154" s="11"/>
      <c r="Q154" s="11"/>
      <c r="R154" s="104"/>
    </row>
    <row r="155" spans="1:18" ht="96" hidden="1" customHeight="1">
      <c r="A155" s="407"/>
      <c r="B155" s="407"/>
      <c r="C155" s="407"/>
      <c r="D155" s="274">
        <v>2025</v>
      </c>
      <c r="E155" s="43" t="s">
        <v>290</v>
      </c>
      <c r="F155" s="86">
        <f t="shared" si="38"/>
        <v>0</v>
      </c>
      <c r="G155" s="189"/>
      <c r="H155" s="189"/>
      <c r="I155" s="189"/>
      <c r="J155" s="189"/>
      <c r="K155" s="189"/>
      <c r="L155" s="43" t="s">
        <v>761</v>
      </c>
      <c r="M155" s="43"/>
      <c r="P155" s="11"/>
      <c r="Q155" s="11"/>
      <c r="R155" s="104"/>
    </row>
    <row r="156" spans="1:18" ht="88.5" hidden="1" customHeight="1">
      <c r="A156" s="408"/>
      <c r="B156" s="408"/>
      <c r="C156" s="408"/>
      <c r="D156" s="274">
        <v>2026</v>
      </c>
      <c r="E156" s="43" t="s">
        <v>290</v>
      </c>
      <c r="F156" s="86">
        <f t="shared" si="38"/>
        <v>0</v>
      </c>
      <c r="G156" s="189"/>
      <c r="H156" s="189"/>
      <c r="I156" s="189"/>
      <c r="J156" s="189"/>
      <c r="K156" s="189"/>
      <c r="L156" s="43" t="s">
        <v>761</v>
      </c>
      <c r="M156" s="43"/>
      <c r="P156" s="11"/>
      <c r="Q156" s="11"/>
      <c r="R156" s="104"/>
    </row>
    <row r="157" spans="1:18" ht="22.5" customHeight="1">
      <c r="A157" s="359" t="s">
        <v>1049</v>
      </c>
      <c r="B157" s="360"/>
      <c r="C157" s="361"/>
      <c r="D157" s="274">
        <v>2024</v>
      </c>
      <c r="E157" s="43"/>
      <c r="F157" s="290">
        <f>G157+H157+I157+J157+K157</f>
        <v>15261.599999999999</v>
      </c>
      <c r="G157" s="86">
        <f>G11+G14+G17+G20+G23+G27+G30+G34+G37+G40+G43+G46+G50+G53+G56+G60+G63+G67+G70+G73+G77+G80+G84+G87+G91+G94+G97+G100+G103+G106+G110+G113+G116+G120+G123+G126+G129+G132+G136+G139+G142+G145+G148+G151+G154</f>
        <v>0</v>
      </c>
      <c r="H157" s="86">
        <f t="shared" ref="H157:K157" si="39">H11+H14+H17+H20+H23+H27+H30+H34+H37+H40+H43+H46+H50+H53+H56+H60+H63+H67+H70+H73+H77+H80+H84+H87+H91+H94+H97+H100+H103+H106+H110+H113+H116+H120+H123+H126+H129+H132+H136+H139+H142+H145+H148+H151+H154</f>
        <v>0</v>
      </c>
      <c r="I157" s="86">
        <f t="shared" si="39"/>
        <v>15261.599999999999</v>
      </c>
      <c r="J157" s="86">
        <f t="shared" si="39"/>
        <v>0</v>
      </c>
      <c r="K157" s="86">
        <f t="shared" si="39"/>
        <v>0</v>
      </c>
      <c r="L157" s="43"/>
      <c r="M157" s="43"/>
      <c r="P157" s="11"/>
      <c r="Q157" s="11"/>
      <c r="R157" s="104"/>
    </row>
    <row r="158" spans="1:18" ht="24.75" customHeight="1">
      <c r="A158" s="362"/>
      <c r="B158" s="363"/>
      <c r="C158" s="364"/>
      <c r="D158" s="274">
        <v>2025</v>
      </c>
      <c r="E158" s="43"/>
      <c r="F158" s="290">
        <f t="shared" ref="F158:F159" si="40">G158+H158+I158+J158+K158</f>
        <v>15990</v>
      </c>
      <c r="G158" s="86">
        <f t="shared" ref="G158:K159" si="41">G12+G15+G18+G21+G24+G28+G31+G35+G38+G41+G44+G47+G51+G54+G57+G61+G64+G68+G71+G74+G78+G81+G85+G88+G92+G95+G98+G101+G104+G107+G111+G114+G117+G121+G124+G127+G130+G133+G137+G140+G143+G146+G149+G152+G155</f>
        <v>0</v>
      </c>
      <c r="H158" s="86">
        <f t="shared" si="41"/>
        <v>0</v>
      </c>
      <c r="I158" s="86">
        <f t="shared" si="41"/>
        <v>15660</v>
      </c>
      <c r="J158" s="86">
        <f t="shared" si="41"/>
        <v>330</v>
      </c>
      <c r="K158" s="86">
        <f t="shared" si="41"/>
        <v>0</v>
      </c>
      <c r="L158" s="43"/>
      <c r="M158" s="43"/>
      <c r="P158" s="11"/>
      <c r="Q158" s="11"/>
      <c r="R158" s="104"/>
    </row>
    <row r="159" spans="1:18" ht="24.75" customHeight="1">
      <c r="A159" s="362"/>
      <c r="B159" s="363"/>
      <c r="C159" s="364"/>
      <c r="D159" s="274">
        <v>2026</v>
      </c>
      <c r="E159" s="43"/>
      <c r="F159" s="290">
        <f t="shared" si="40"/>
        <v>0</v>
      </c>
      <c r="G159" s="86">
        <f t="shared" si="41"/>
        <v>0</v>
      </c>
      <c r="H159" s="86">
        <f t="shared" si="41"/>
        <v>0</v>
      </c>
      <c r="I159" s="86">
        <f t="shared" si="41"/>
        <v>0</v>
      </c>
      <c r="J159" s="86">
        <f t="shared" si="41"/>
        <v>0</v>
      </c>
      <c r="K159" s="86">
        <f t="shared" si="41"/>
        <v>0</v>
      </c>
      <c r="L159" s="43"/>
      <c r="M159" s="43"/>
      <c r="P159" s="11"/>
      <c r="Q159" s="11"/>
      <c r="R159" s="104"/>
    </row>
    <row r="160" spans="1:18" ht="34.5" customHeight="1">
      <c r="A160" s="365"/>
      <c r="B160" s="366"/>
      <c r="C160" s="367"/>
      <c r="D160" s="69" t="s">
        <v>1055</v>
      </c>
      <c r="E160" s="44"/>
      <c r="F160" s="15">
        <f>G160+H160+I160+J160+K160</f>
        <v>31251.599999999999</v>
      </c>
      <c r="G160" s="15">
        <f t="shared" ref="G160:J160" si="42">G157+G158+G159</f>
        <v>0</v>
      </c>
      <c r="H160" s="15">
        <f t="shared" si="42"/>
        <v>0</v>
      </c>
      <c r="I160" s="15">
        <f t="shared" si="42"/>
        <v>30921.599999999999</v>
      </c>
      <c r="J160" s="15">
        <f t="shared" si="42"/>
        <v>330</v>
      </c>
      <c r="K160" s="15">
        <f>K157+K158+K159</f>
        <v>0</v>
      </c>
      <c r="L160" s="44"/>
      <c r="M160" s="44"/>
      <c r="N160" s="38"/>
      <c r="P160" s="269"/>
      <c r="Q160" s="11"/>
    </row>
    <row r="161" spans="1:14" ht="15" hidden="1" customHeight="1">
      <c r="A161" s="391" t="s">
        <v>819</v>
      </c>
      <c r="B161" s="391"/>
      <c r="C161" s="391"/>
      <c r="D161" s="391"/>
      <c r="E161" s="391"/>
      <c r="F161" s="391"/>
      <c r="G161" s="391"/>
      <c r="H161" s="391"/>
      <c r="I161" s="391"/>
      <c r="J161" s="391"/>
      <c r="K161" s="391"/>
      <c r="L161" s="391"/>
      <c r="M161" s="391"/>
      <c r="N161" s="38"/>
    </row>
    <row r="162" spans="1:14" ht="31.5" hidden="1" customHeight="1">
      <c r="A162" s="392" t="s">
        <v>344</v>
      </c>
      <c r="B162" s="43"/>
      <c r="C162" s="40" t="s">
        <v>345</v>
      </c>
      <c r="D162" s="43"/>
      <c r="E162" s="20"/>
      <c r="F162" s="112"/>
      <c r="G162" s="112"/>
      <c r="H162" s="112"/>
      <c r="I162" s="112"/>
      <c r="J162" s="112"/>
      <c r="K162" s="112"/>
      <c r="L162" s="29"/>
      <c r="M162" s="43"/>
    </row>
    <row r="163" spans="1:14" ht="223.5" hidden="1" customHeight="1">
      <c r="A163" s="392"/>
      <c r="B163" s="43">
        <v>1</v>
      </c>
      <c r="C163" s="29" t="s">
        <v>348</v>
      </c>
      <c r="D163" s="43">
        <v>2026</v>
      </c>
      <c r="E163" s="43" t="s">
        <v>346</v>
      </c>
      <c r="F163" s="32">
        <f>G163+H163+I163+J163+K163</f>
        <v>137</v>
      </c>
      <c r="G163" s="32"/>
      <c r="H163" s="32"/>
      <c r="I163" s="32">
        <v>137</v>
      </c>
      <c r="J163" s="112"/>
      <c r="K163" s="112"/>
      <c r="L163" s="43" t="s">
        <v>347</v>
      </c>
      <c r="M163" s="43" t="s">
        <v>157</v>
      </c>
    </row>
    <row r="164" spans="1:14" ht="174" hidden="1" customHeight="1">
      <c r="A164" s="392"/>
      <c r="B164" s="43">
        <v>2</v>
      </c>
      <c r="C164" s="29" t="s">
        <v>374</v>
      </c>
      <c r="D164" s="43">
        <v>2026</v>
      </c>
      <c r="E164" s="43" t="s">
        <v>346</v>
      </c>
      <c r="F164" s="32">
        <f>G164+H164+I164+J164+K164</f>
        <v>5</v>
      </c>
      <c r="G164" s="112"/>
      <c r="H164" s="112"/>
      <c r="I164" s="32">
        <v>5</v>
      </c>
      <c r="J164" s="112"/>
      <c r="K164" s="112"/>
      <c r="L164" s="43" t="s">
        <v>347</v>
      </c>
      <c r="M164" s="43" t="s">
        <v>144</v>
      </c>
    </row>
    <row r="165" spans="1:14" ht="46.5" hidden="1" customHeight="1">
      <c r="A165" s="392"/>
      <c r="B165" s="43"/>
      <c r="C165" s="40" t="s">
        <v>349</v>
      </c>
      <c r="D165" s="43"/>
      <c r="E165" s="20"/>
      <c r="F165" s="39"/>
      <c r="G165" s="39"/>
      <c r="H165" s="39"/>
      <c r="I165" s="129"/>
      <c r="J165" s="112"/>
      <c r="K165" s="112"/>
      <c r="L165" s="29"/>
      <c r="M165" s="43"/>
    </row>
    <row r="166" spans="1:14" ht="63.75" hidden="1" customHeight="1">
      <c r="A166" s="392"/>
      <c r="B166" s="43">
        <v>1</v>
      </c>
      <c r="C166" s="29" t="s">
        <v>369</v>
      </c>
      <c r="D166" s="43">
        <v>2026</v>
      </c>
      <c r="E166" s="43" t="s">
        <v>346</v>
      </c>
      <c r="F166" s="32">
        <f>G166+H166+I166+J166+K166</f>
        <v>200</v>
      </c>
      <c r="G166" s="112"/>
      <c r="H166" s="112"/>
      <c r="I166" s="32">
        <v>200</v>
      </c>
      <c r="J166" s="112"/>
      <c r="K166" s="112"/>
      <c r="L166" s="43" t="s">
        <v>350</v>
      </c>
      <c r="M166" s="43" t="s">
        <v>200</v>
      </c>
    </row>
    <row r="167" spans="1:14" ht="68.25" hidden="1" customHeight="1">
      <c r="A167" s="392"/>
      <c r="B167" s="43">
        <v>2</v>
      </c>
      <c r="C167" s="29" t="s">
        <v>351</v>
      </c>
      <c r="D167" s="43">
        <v>2026</v>
      </c>
      <c r="E167" s="43" t="s">
        <v>346</v>
      </c>
      <c r="F167" s="32">
        <f>G167+H167+I167+J167+K167</f>
        <v>280</v>
      </c>
      <c r="G167" s="112"/>
      <c r="H167" s="112"/>
      <c r="I167" s="32">
        <v>280</v>
      </c>
      <c r="J167" s="112"/>
      <c r="K167" s="112"/>
      <c r="L167" s="43" t="s">
        <v>352</v>
      </c>
      <c r="M167" s="43" t="s">
        <v>136</v>
      </c>
    </row>
    <row r="168" spans="1:14" ht="64.5" hidden="1" customHeight="1">
      <c r="A168" s="392"/>
      <c r="B168" s="44"/>
      <c r="C168" s="40" t="s">
        <v>707</v>
      </c>
      <c r="D168" s="43"/>
      <c r="E168" s="20"/>
      <c r="F168" s="39"/>
      <c r="G168" s="112"/>
      <c r="H168" s="112"/>
      <c r="I168" s="130"/>
      <c r="J168" s="112"/>
      <c r="K168" s="112"/>
      <c r="L168" s="29"/>
      <c r="M168" s="43"/>
    </row>
    <row r="169" spans="1:14" ht="97.5" hidden="1" customHeight="1">
      <c r="A169" s="392"/>
      <c r="B169" s="3"/>
      <c r="C169" s="14" t="s">
        <v>356</v>
      </c>
      <c r="D169" s="3"/>
      <c r="E169" s="3"/>
      <c r="F169" s="3"/>
      <c r="G169" s="3"/>
      <c r="H169" s="3"/>
      <c r="I169" s="100"/>
      <c r="J169" s="3"/>
      <c r="K169" s="3"/>
      <c r="L169" s="3"/>
      <c r="M169" s="3"/>
    </row>
    <row r="170" spans="1:14" ht="15.75" hidden="1" customHeight="1">
      <c r="A170" s="392"/>
      <c r="B170" s="41"/>
      <c r="C170" s="40" t="s">
        <v>357</v>
      </c>
      <c r="D170" s="43"/>
      <c r="E170" s="43"/>
      <c r="F170" s="39"/>
      <c r="G170" s="39"/>
      <c r="H170" s="39"/>
      <c r="I170" s="130"/>
      <c r="J170" s="112"/>
      <c r="K170" s="112"/>
      <c r="L170" s="43"/>
      <c r="M170" s="43"/>
    </row>
    <row r="171" spans="1:14" ht="115.5" hidden="1" customHeight="1">
      <c r="A171" s="392"/>
      <c r="B171" s="43">
        <v>1</v>
      </c>
      <c r="C171" s="29" t="s">
        <v>723</v>
      </c>
      <c r="D171" s="43">
        <v>2026</v>
      </c>
      <c r="E171" s="43" t="s">
        <v>346</v>
      </c>
      <c r="F171" s="32">
        <f>G171+H171+I171+J171+K171</f>
        <v>1900</v>
      </c>
      <c r="G171" s="112"/>
      <c r="H171" s="112"/>
      <c r="I171" s="112">
        <v>1900</v>
      </c>
      <c r="J171" s="112"/>
      <c r="K171" s="112"/>
      <c r="L171" s="43" t="s">
        <v>358</v>
      </c>
      <c r="M171" s="43" t="s">
        <v>142</v>
      </c>
    </row>
    <row r="172" spans="1:14" ht="15.75" hidden="1" customHeight="1">
      <c r="A172" s="392"/>
      <c r="B172" s="44"/>
      <c r="C172" s="40" t="s">
        <v>354</v>
      </c>
      <c r="D172" s="43"/>
      <c r="E172" s="43"/>
      <c r="F172" s="39"/>
      <c r="G172" s="39"/>
      <c r="H172" s="39"/>
      <c r="I172" s="130"/>
      <c r="J172" s="112"/>
      <c r="K172" s="112"/>
      <c r="L172" s="43"/>
      <c r="M172" s="43"/>
    </row>
    <row r="173" spans="1:14" ht="54.75" hidden="1" customHeight="1">
      <c r="A173" s="392"/>
      <c r="B173" s="43">
        <v>1</v>
      </c>
      <c r="C173" s="29" t="s">
        <v>359</v>
      </c>
      <c r="D173" s="43">
        <v>2026</v>
      </c>
      <c r="E173" s="43" t="s">
        <v>346</v>
      </c>
      <c r="F173" s="32">
        <f>G173+H173+I173+J173+K173</f>
        <v>2800</v>
      </c>
      <c r="G173" s="32"/>
      <c r="H173" s="32"/>
      <c r="I173" s="32">
        <v>2800</v>
      </c>
      <c r="J173" s="112"/>
      <c r="K173" s="112"/>
      <c r="L173" s="43" t="s">
        <v>358</v>
      </c>
      <c r="M173" s="43" t="s">
        <v>142</v>
      </c>
    </row>
    <row r="174" spans="1:14" ht="33" hidden="1" customHeight="1">
      <c r="A174" s="392"/>
      <c r="B174" s="44"/>
      <c r="C174" s="40" t="s">
        <v>714</v>
      </c>
      <c r="D174" s="43"/>
      <c r="E174" s="43"/>
      <c r="F174" s="39"/>
      <c r="G174" s="39"/>
      <c r="H174" s="39"/>
      <c r="I174" s="130"/>
      <c r="J174" s="112"/>
      <c r="K174" s="112"/>
      <c r="L174" s="43"/>
      <c r="M174" s="43"/>
    </row>
    <row r="175" spans="1:14" ht="54.75" hidden="1" customHeight="1">
      <c r="A175" s="392"/>
      <c r="B175" s="43">
        <v>1</v>
      </c>
      <c r="C175" s="29" t="s">
        <v>683</v>
      </c>
      <c r="D175" s="43">
        <v>2026</v>
      </c>
      <c r="E175" s="43" t="s">
        <v>346</v>
      </c>
      <c r="F175" s="32">
        <f>G175+H175+I175+J175+K175</f>
        <v>800</v>
      </c>
      <c r="G175" s="32"/>
      <c r="H175" s="32"/>
      <c r="I175" s="32">
        <v>800</v>
      </c>
      <c r="J175" s="32"/>
      <c r="K175" s="32"/>
      <c r="L175" s="43" t="s">
        <v>358</v>
      </c>
      <c r="M175" s="42" t="s">
        <v>142</v>
      </c>
    </row>
    <row r="176" spans="1:14" ht="33.75" hidden="1" customHeight="1">
      <c r="A176" s="392"/>
      <c r="B176" s="44"/>
      <c r="C176" s="40" t="s">
        <v>360</v>
      </c>
      <c r="D176" s="43"/>
      <c r="E176" s="29"/>
      <c r="F176" s="32"/>
      <c r="G176" s="13"/>
      <c r="H176" s="13"/>
      <c r="I176" s="129"/>
      <c r="J176" s="13"/>
      <c r="K176" s="32"/>
      <c r="L176" s="112"/>
      <c r="M176" s="112"/>
    </row>
    <row r="177" spans="1:13" ht="51" hidden="1" customHeight="1">
      <c r="A177" s="392"/>
      <c r="B177" s="43">
        <v>1</v>
      </c>
      <c r="C177" s="29" t="s">
        <v>373</v>
      </c>
      <c r="D177" s="43">
        <v>2026</v>
      </c>
      <c r="E177" s="43" t="s">
        <v>346</v>
      </c>
      <c r="F177" s="32">
        <f>G177+H177+I177+J177+K177</f>
        <v>3350</v>
      </c>
      <c r="G177" s="32"/>
      <c r="H177" s="32"/>
      <c r="I177" s="32">
        <v>3100</v>
      </c>
      <c r="J177" s="32">
        <v>250</v>
      </c>
      <c r="K177" s="32"/>
      <c r="L177" s="43" t="s">
        <v>358</v>
      </c>
      <c r="M177" s="42" t="s">
        <v>372</v>
      </c>
    </row>
    <row r="178" spans="1:13" ht="78.75" hidden="1" customHeight="1">
      <c r="A178" s="392"/>
      <c r="B178" s="43">
        <v>2</v>
      </c>
      <c r="C178" s="29" t="s">
        <v>361</v>
      </c>
      <c r="D178" s="43">
        <v>2026</v>
      </c>
      <c r="E178" s="20" t="s">
        <v>353</v>
      </c>
      <c r="F178" s="32">
        <f>G178+H178+I178+J178+K178</f>
        <v>250</v>
      </c>
      <c r="G178" s="32"/>
      <c r="H178" s="32"/>
      <c r="I178" s="32">
        <v>250</v>
      </c>
      <c r="J178" s="32"/>
      <c r="K178" s="32"/>
      <c r="L178" s="43" t="s">
        <v>371</v>
      </c>
      <c r="M178" s="42" t="s">
        <v>144</v>
      </c>
    </row>
    <row r="179" spans="1:13" ht="64.5" hidden="1" customHeight="1">
      <c r="A179" s="392"/>
      <c r="B179" s="44"/>
      <c r="C179" s="40" t="s">
        <v>363</v>
      </c>
      <c r="D179" s="43"/>
      <c r="E179" s="20"/>
      <c r="F179" s="32"/>
      <c r="G179" s="30"/>
      <c r="H179" s="39"/>
      <c r="I179" s="130"/>
      <c r="J179" s="112"/>
      <c r="K179" s="112"/>
      <c r="L179" s="43"/>
      <c r="M179" s="42"/>
    </row>
    <row r="180" spans="1:13" ht="62.25" hidden="1" customHeight="1">
      <c r="A180" s="392"/>
      <c r="B180" s="43">
        <v>1</v>
      </c>
      <c r="C180" s="29" t="s">
        <v>364</v>
      </c>
      <c r="D180" s="43">
        <v>2026</v>
      </c>
      <c r="E180" s="43" t="s">
        <v>346</v>
      </c>
      <c r="F180" s="32">
        <f>G180+H180+I180+J180+K180</f>
        <v>1300</v>
      </c>
      <c r="G180" s="20"/>
      <c r="H180" s="112"/>
      <c r="I180" s="32">
        <v>1300</v>
      </c>
      <c r="J180" s="112"/>
      <c r="K180" s="112"/>
      <c r="L180" s="43" t="s">
        <v>358</v>
      </c>
      <c r="M180" s="42" t="s">
        <v>372</v>
      </c>
    </row>
    <row r="181" spans="1:13" ht="178.5" hidden="1" customHeight="1">
      <c r="A181" s="392"/>
      <c r="B181" s="43">
        <v>2</v>
      </c>
      <c r="C181" s="29" t="s">
        <v>365</v>
      </c>
      <c r="D181" s="43">
        <v>2026</v>
      </c>
      <c r="E181" s="43" t="s">
        <v>355</v>
      </c>
      <c r="F181" s="32">
        <f>G181+H181+I181+J181+K181</f>
        <v>75</v>
      </c>
      <c r="G181" s="20"/>
      <c r="H181" s="112"/>
      <c r="I181" s="32">
        <v>75</v>
      </c>
      <c r="J181" s="112"/>
      <c r="K181" s="112"/>
      <c r="L181" s="43" t="s">
        <v>366</v>
      </c>
      <c r="M181" s="42" t="s">
        <v>536</v>
      </c>
    </row>
    <row r="182" spans="1:13" ht="15" hidden="1" customHeight="1">
      <c r="A182" s="3"/>
      <c r="B182" s="3"/>
      <c r="C182" s="44" t="s">
        <v>647</v>
      </c>
      <c r="D182" s="44"/>
      <c r="E182" s="44"/>
      <c r="F182" s="13">
        <f>G182+H182+I182+J182+K182</f>
        <v>11097</v>
      </c>
      <c r="G182" s="13">
        <f>SUM(G163:G181)</f>
        <v>0</v>
      </c>
      <c r="H182" s="13">
        <f t="shared" ref="H182:K182" si="43">SUM(H163:H181)</f>
        <v>0</v>
      </c>
      <c r="I182" s="13">
        <f t="shared" si="43"/>
        <v>10847</v>
      </c>
      <c r="J182" s="13">
        <f t="shared" si="43"/>
        <v>250</v>
      </c>
      <c r="K182" s="13">
        <f t="shared" si="43"/>
        <v>0</v>
      </c>
      <c r="L182" s="44"/>
      <c r="M182" s="44"/>
    </row>
    <row r="183" spans="1:13" ht="15" hidden="1" customHeight="1">
      <c r="A183" s="391" t="s">
        <v>820</v>
      </c>
      <c r="B183" s="391"/>
      <c r="C183" s="391"/>
      <c r="D183" s="391"/>
      <c r="E183" s="391"/>
      <c r="F183" s="391"/>
      <c r="G183" s="391"/>
      <c r="H183" s="391"/>
      <c r="I183" s="391"/>
      <c r="J183" s="391"/>
      <c r="K183" s="391"/>
      <c r="L183" s="391"/>
      <c r="M183" s="391"/>
    </row>
    <row r="184" spans="1:13" ht="34.5" hidden="1" customHeight="1">
      <c r="A184" s="392" t="s">
        <v>568</v>
      </c>
      <c r="B184" s="57"/>
      <c r="C184" s="58" t="s">
        <v>567</v>
      </c>
      <c r="D184" s="59"/>
      <c r="E184" s="59"/>
      <c r="F184" s="59"/>
      <c r="G184" s="59"/>
      <c r="H184" s="59"/>
      <c r="I184" s="59"/>
      <c r="J184" s="59"/>
      <c r="K184" s="59"/>
      <c r="L184" s="59"/>
      <c r="M184" s="59"/>
    </row>
    <row r="185" spans="1:13" ht="63.75" hidden="1" customHeight="1">
      <c r="A185" s="392"/>
      <c r="B185" s="27" t="s">
        <v>18</v>
      </c>
      <c r="C185" s="29" t="s">
        <v>735</v>
      </c>
      <c r="D185" s="43">
        <v>2026</v>
      </c>
      <c r="E185" s="43" t="s">
        <v>569</v>
      </c>
      <c r="F185" s="146">
        <f t="shared" ref="F185:F190" si="44">G185+H185+I185+J185+K185</f>
        <v>55</v>
      </c>
      <c r="G185" s="146"/>
      <c r="H185" s="146"/>
      <c r="I185" s="146">
        <v>55</v>
      </c>
      <c r="J185" s="146"/>
      <c r="K185" s="146"/>
      <c r="L185" s="43" t="s">
        <v>570</v>
      </c>
      <c r="M185" s="43" t="s">
        <v>25</v>
      </c>
    </row>
    <row r="186" spans="1:13" ht="142.5" hidden="1" customHeight="1">
      <c r="A186" s="392"/>
      <c r="B186" s="27" t="s">
        <v>205</v>
      </c>
      <c r="C186" s="29" t="s">
        <v>571</v>
      </c>
      <c r="D186" s="43">
        <v>2026</v>
      </c>
      <c r="E186" s="43" t="s">
        <v>569</v>
      </c>
      <c r="F186" s="146">
        <f t="shared" si="44"/>
        <v>250</v>
      </c>
      <c r="G186" s="146"/>
      <c r="H186" s="146"/>
      <c r="I186" s="146">
        <v>250</v>
      </c>
      <c r="J186" s="146"/>
      <c r="K186" s="146"/>
      <c r="L186" s="43" t="s">
        <v>570</v>
      </c>
      <c r="M186" s="43" t="s">
        <v>206</v>
      </c>
    </row>
    <row r="187" spans="1:13" ht="29.25" hidden="1" customHeight="1">
      <c r="A187" s="392"/>
      <c r="B187" s="27" t="s">
        <v>556</v>
      </c>
      <c r="C187" s="29" t="s">
        <v>572</v>
      </c>
      <c r="D187" s="43">
        <v>2026</v>
      </c>
      <c r="E187" s="43" t="s">
        <v>573</v>
      </c>
      <c r="F187" s="146">
        <f t="shared" si="44"/>
        <v>150</v>
      </c>
      <c r="G187" s="146"/>
      <c r="H187" s="146"/>
      <c r="I187" s="146">
        <v>150</v>
      </c>
      <c r="J187" s="146"/>
      <c r="K187" s="146"/>
      <c r="L187" s="43" t="s">
        <v>186</v>
      </c>
      <c r="M187" s="43" t="s">
        <v>206</v>
      </c>
    </row>
    <row r="188" spans="1:13" ht="129" hidden="1" customHeight="1">
      <c r="A188" s="392"/>
      <c r="B188" s="27" t="s">
        <v>470</v>
      </c>
      <c r="C188" s="29" t="s">
        <v>574</v>
      </c>
      <c r="D188" s="43">
        <v>2026</v>
      </c>
      <c r="E188" s="43" t="s">
        <v>573</v>
      </c>
      <c r="F188" s="146">
        <f t="shared" si="44"/>
        <v>600</v>
      </c>
      <c r="G188" s="146"/>
      <c r="H188" s="146"/>
      <c r="I188" s="146">
        <v>600</v>
      </c>
      <c r="J188" s="146"/>
      <c r="K188" s="146"/>
      <c r="L188" s="43" t="s">
        <v>186</v>
      </c>
      <c r="M188" s="43" t="s">
        <v>809</v>
      </c>
    </row>
    <row r="189" spans="1:13" ht="101.25" hidden="1" customHeight="1">
      <c r="A189" s="392"/>
      <c r="B189" s="27" t="s">
        <v>471</v>
      </c>
      <c r="C189" s="29" t="s">
        <v>575</v>
      </c>
      <c r="D189" s="43">
        <v>2026</v>
      </c>
      <c r="E189" s="43" t="s">
        <v>573</v>
      </c>
      <c r="F189" s="146">
        <f t="shared" si="44"/>
        <v>50</v>
      </c>
      <c r="G189" s="146"/>
      <c r="H189" s="146"/>
      <c r="I189" s="146">
        <v>50</v>
      </c>
      <c r="J189" s="146"/>
      <c r="K189" s="146"/>
      <c r="L189" s="43" t="s">
        <v>186</v>
      </c>
      <c r="M189" s="43" t="s">
        <v>480</v>
      </c>
    </row>
    <row r="190" spans="1:13" ht="126" hidden="1" customHeight="1">
      <c r="A190" s="392"/>
      <c r="B190" s="27" t="s">
        <v>472</v>
      </c>
      <c r="C190" s="29" t="s">
        <v>576</v>
      </c>
      <c r="D190" s="43">
        <v>2026</v>
      </c>
      <c r="E190" s="43" t="s">
        <v>573</v>
      </c>
      <c r="F190" s="146">
        <f t="shared" si="44"/>
        <v>100</v>
      </c>
      <c r="G190" s="146"/>
      <c r="H190" s="146"/>
      <c r="I190" s="146">
        <v>100</v>
      </c>
      <c r="J190" s="146"/>
      <c r="K190" s="146"/>
      <c r="L190" s="43" t="s">
        <v>577</v>
      </c>
      <c r="M190" s="43" t="s">
        <v>578</v>
      </c>
    </row>
    <row r="191" spans="1:13" ht="35.25" hidden="1" customHeight="1">
      <c r="A191" s="392"/>
      <c r="B191" s="43"/>
      <c r="C191" s="40" t="s">
        <v>579</v>
      </c>
      <c r="D191" s="43"/>
      <c r="E191" s="43"/>
      <c r="F191" s="146"/>
      <c r="G191" s="146"/>
      <c r="H191" s="146"/>
      <c r="I191" s="146"/>
      <c r="J191" s="146"/>
      <c r="K191" s="146"/>
      <c r="L191" s="43"/>
      <c r="M191" s="43"/>
    </row>
    <row r="192" spans="1:13" ht="98.25" hidden="1" customHeight="1">
      <c r="A192" s="392"/>
      <c r="B192" s="27" t="s">
        <v>18</v>
      </c>
      <c r="C192" s="144" t="s">
        <v>580</v>
      </c>
      <c r="D192" s="85">
        <v>2026</v>
      </c>
      <c r="E192" s="85" t="s">
        <v>569</v>
      </c>
      <c r="F192" s="132">
        <f t="shared" ref="F192:F198" si="45">G192+H192+I192+J192+K192</f>
        <v>30</v>
      </c>
      <c r="G192" s="132"/>
      <c r="H192" s="132"/>
      <c r="I192" s="132">
        <v>30</v>
      </c>
      <c r="J192" s="132"/>
      <c r="K192" s="132"/>
      <c r="L192" s="85" t="s">
        <v>186</v>
      </c>
      <c r="M192" s="85" t="s">
        <v>142</v>
      </c>
    </row>
    <row r="193" spans="1:13" ht="87.75" hidden="1" customHeight="1">
      <c r="A193" s="392"/>
      <c r="B193" s="78" t="s">
        <v>205</v>
      </c>
      <c r="C193" s="135" t="s">
        <v>810</v>
      </c>
      <c r="D193" s="136">
        <v>2026</v>
      </c>
      <c r="E193" s="136" t="s">
        <v>573</v>
      </c>
      <c r="F193" s="132">
        <f t="shared" si="45"/>
        <v>105</v>
      </c>
      <c r="G193" s="136"/>
      <c r="H193" s="136"/>
      <c r="I193" s="137">
        <v>105</v>
      </c>
      <c r="J193" s="136"/>
      <c r="K193" s="136"/>
      <c r="L193" s="136" t="s">
        <v>186</v>
      </c>
      <c r="M193" s="136" t="s">
        <v>800</v>
      </c>
    </row>
    <row r="194" spans="1:13" ht="76.5" hidden="1" customHeight="1">
      <c r="A194" s="392"/>
      <c r="B194" s="78" t="s">
        <v>556</v>
      </c>
      <c r="C194" s="135" t="s">
        <v>811</v>
      </c>
      <c r="D194" s="136">
        <v>2026</v>
      </c>
      <c r="E194" s="136" t="s">
        <v>569</v>
      </c>
      <c r="F194" s="132">
        <f t="shared" si="45"/>
        <v>50</v>
      </c>
      <c r="G194" s="136"/>
      <c r="H194" s="136"/>
      <c r="I194" s="137">
        <v>50</v>
      </c>
      <c r="J194" s="136"/>
      <c r="K194" s="136"/>
      <c r="L194" s="136" t="s">
        <v>186</v>
      </c>
      <c r="M194" s="136" t="s">
        <v>800</v>
      </c>
    </row>
    <row r="195" spans="1:13" ht="54" hidden="1" customHeight="1">
      <c r="A195" s="392"/>
      <c r="B195" s="78" t="s">
        <v>470</v>
      </c>
      <c r="C195" s="135" t="s">
        <v>812</v>
      </c>
      <c r="D195" s="136">
        <v>2026</v>
      </c>
      <c r="E195" s="136" t="s">
        <v>573</v>
      </c>
      <c r="F195" s="132">
        <f t="shared" si="45"/>
        <v>1500</v>
      </c>
      <c r="G195" s="136"/>
      <c r="H195" s="136"/>
      <c r="I195" s="137">
        <v>1500</v>
      </c>
      <c r="J195" s="136"/>
      <c r="K195" s="136"/>
      <c r="L195" s="136" t="s">
        <v>186</v>
      </c>
      <c r="M195" s="136" t="s">
        <v>813</v>
      </c>
    </row>
    <row r="196" spans="1:13" ht="87.75" hidden="1" customHeight="1">
      <c r="A196" s="392"/>
      <c r="B196" s="78" t="s">
        <v>471</v>
      </c>
      <c r="C196" s="135" t="s">
        <v>814</v>
      </c>
      <c r="D196" s="136">
        <v>2026</v>
      </c>
      <c r="E196" s="136" t="s">
        <v>573</v>
      </c>
      <c r="F196" s="132">
        <f t="shared" si="45"/>
        <v>80</v>
      </c>
      <c r="G196" s="137"/>
      <c r="H196" s="137"/>
      <c r="I196" s="137">
        <v>80</v>
      </c>
      <c r="J196" s="136"/>
      <c r="K196" s="136"/>
      <c r="L196" s="136" t="s">
        <v>815</v>
      </c>
      <c r="M196" s="136" t="s">
        <v>816</v>
      </c>
    </row>
    <row r="197" spans="1:13" ht="69.75" hidden="1" customHeight="1">
      <c r="A197" s="392"/>
      <c r="B197" s="78" t="s">
        <v>472</v>
      </c>
      <c r="C197" s="138" t="s">
        <v>902</v>
      </c>
      <c r="D197" s="139">
        <v>2026</v>
      </c>
      <c r="E197" s="139" t="s">
        <v>573</v>
      </c>
      <c r="F197" s="132">
        <f t="shared" si="45"/>
        <v>350</v>
      </c>
      <c r="G197" s="140"/>
      <c r="H197" s="140"/>
      <c r="I197" s="140">
        <v>350</v>
      </c>
      <c r="J197" s="139"/>
      <c r="K197" s="139"/>
      <c r="L197" s="139" t="s">
        <v>443</v>
      </c>
      <c r="M197" s="139" t="s">
        <v>817</v>
      </c>
    </row>
    <row r="198" spans="1:13" ht="54.75" hidden="1" customHeight="1">
      <c r="A198" s="392"/>
      <c r="B198" s="78" t="s">
        <v>367</v>
      </c>
      <c r="C198" s="135" t="s">
        <v>818</v>
      </c>
      <c r="D198" s="136">
        <v>2026</v>
      </c>
      <c r="E198" s="136" t="s">
        <v>569</v>
      </c>
      <c r="F198" s="60">
        <f t="shared" si="45"/>
        <v>250</v>
      </c>
      <c r="G198" s="137"/>
      <c r="H198" s="137"/>
      <c r="I198" s="137">
        <v>250</v>
      </c>
      <c r="J198" s="136"/>
      <c r="K198" s="136"/>
      <c r="L198" s="136" t="s">
        <v>443</v>
      </c>
      <c r="M198" s="136" t="s">
        <v>817</v>
      </c>
    </row>
    <row r="199" spans="1:13" ht="50.25" hidden="1" customHeight="1">
      <c r="A199" s="392"/>
      <c r="B199" s="27"/>
      <c r="C199" s="114" t="s">
        <v>581</v>
      </c>
      <c r="D199" s="133"/>
      <c r="E199" s="133"/>
      <c r="F199" s="60"/>
      <c r="G199" s="117"/>
      <c r="H199" s="117"/>
      <c r="I199" s="117"/>
      <c r="J199" s="117"/>
      <c r="K199" s="117"/>
      <c r="L199" s="133"/>
      <c r="M199" s="133"/>
    </row>
    <row r="200" spans="1:13" ht="108" hidden="1" customHeight="1">
      <c r="A200" s="392"/>
      <c r="B200" s="27" t="s">
        <v>18</v>
      </c>
      <c r="C200" s="29" t="s">
        <v>582</v>
      </c>
      <c r="D200" s="43">
        <v>2026</v>
      </c>
      <c r="E200" s="43" t="s">
        <v>573</v>
      </c>
      <c r="F200" s="60">
        <f>G200+H200+I200+J200+K200</f>
        <v>300</v>
      </c>
      <c r="G200" s="146"/>
      <c r="H200" s="146"/>
      <c r="I200" s="146">
        <v>300</v>
      </c>
      <c r="J200" s="146"/>
      <c r="K200" s="146"/>
      <c r="L200" s="43" t="s">
        <v>583</v>
      </c>
      <c r="M200" s="43" t="s">
        <v>584</v>
      </c>
    </row>
    <row r="201" spans="1:13" ht="113.25" hidden="1" customHeight="1">
      <c r="A201" s="392"/>
      <c r="B201" s="27" t="s">
        <v>205</v>
      </c>
      <c r="C201" s="144" t="s">
        <v>585</v>
      </c>
      <c r="D201" s="85">
        <v>2026</v>
      </c>
      <c r="E201" s="85" t="s">
        <v>586</v>
      </c>
      <c r="F201" s="132">
        <f>G201+H201+I201+J201+K201</f>
        <v>150</v>
      </c>
      <c r="G201" s="79"/>
      <c r="H201" s="79"/>
      <c r="I201" s="79">
        <v>150</v>
      </c>
      <c r="J201" s="79"/>
      <c r="K201" s="79"/>
      <c r="L201" s="85" t="s">
        <v>362</v>
      </c>
      <c r="M201" s="85" t="s">
        <v>142</v>
      </c>
    </row>
    <row r="202" spans="1:13" ht="33" hidden="1" customHeight="1">
      <c r="A202" s="392"/>
      <c r="B202" s="27"/>
      <c r="C202" s="40" t="s">
        <v>587</v>
      </c>
      <c r="D202" s="43"/>
      <c r="E202" s="43"/>
      <c r="F202" s="146"/>
      <c r="G202" s="146"/>
      <c r="H202" s="146"/>
      <c r="I202" s="146"/>
      <c r="J202" s="146"/>
      <c r="K202" s="146"/>
      <c r="L202" s="43"/>
      <c r="M202" s="43"/>
    </row>
    <row r="203" spans="1:13" ht="81" hidden="1" customHeight="1">
      <c r="A203" s="392"/>
      <c r="B203" s="27" t="s">
        <v>18</v>
      </c>
      <c r="C203" s="29" t="s">
        <v>588</v>
      </c>
      <c r="D203" s="43">
        <v>2026</v>
      </c>
      <c r="E203" s="43" t="s">
        <v>589</v>
      </c>
      <c r="F203" s="60">
        <f>G203+H203+I203+J203+K203</f>
        <v>300</v>
      </c>
      <c r="G203" s="60"/>
      <c r="H203" s="60"/>
      <c r="I203" s="60">
        <v>300</v>
      </c>
      <c r="J203" s="60"/>
      <c r="K203" s="60"/>
      <c r="L203" s="43" t="s">
        <v>362</v>
      </c>
      <c r="M203" s="43" t="s">
        <v>142</v>
      </c>
    </row>
    <row r="204" spans="1:13" ht="80.25" hidden="1" customHeight="1">
      <c r="A204" s="392"/>
      <c r="B204" s="27" t="s">
        <v>205</v>
      </c>
      <c r="C204" s="29" t="s">
        <v>590</v>
      </c>
      <c r="D204" s="43">
        <v>2026</v>
      </c>
      <c r="E204" s="43" t="s">
        <v>589</v>
      </c>
      <c r="F204" s="60">
        <f>G204+H204+I204+J204+K204</f>
        <v>300</v>
      </c>
      <c r="G204" s="60"/>
      <c r="H204" s="60"/>
      <c r="I204" s="60">
        <v>300</v>
      </c>
      <c r="J204" s="60"/>
      <c r="K204" s="60"/>
      <c r="L204" s="43" t="s">
        <v>362</v>
      </c>
      <c r="M204" s="43" t="s">
        <v>142</v>
      </c>
    </row>
    <row r="205" spans="1:13" ht="81.75" hidden="1" customHeight="1">
      <c r="A205" s="392"/>
      <c r="B205" s="27" t="s">
        <v>556</v>
      </c>
      <c r="C205" s="29" t="s">
        <v>643</v>
      </c>
      <c r="D205" s="43">
        <v>2026</v>
      </c>
      <c r="E205" s="43" t="s">
        <v>589</v>
      </c>
      <c r="F205" s="60">
        <f>G205+H205+I205+J205+K205</f>
        <v>600</v>
      </c>
      <c r="G205" s="60"/>
      <c r="H205" s="60"/>
      <c r="I205" s="60">
        <v>600</v>
      </c>
      <c r="J205" s="60"/>
      <c r="K205" s="60"/>
      <c r="L205" s="43" t="s">
        <v>362</v>
      </c>
      <c r="M205" s="43" t="s">
        <v>142</v>
      </c>
    </row>
    <row r="206" spans="1:13" ht="101.25" hidden="1" customHeight="1">
      <c r="A206" s="392"/>
      <c r="B206" s="27" t="s">
        <v>470</v>
      </c>
      <c r="C206" s="29" t="s">
        <v>642</v>
      </c>
      <c r="D206" s="43">
        <v>2026</v>
      </c>
      <c r="E206" s="43" t="s">
        <v>589</v>
      </c>
      <c r="F206" s="60">
        <f>G206+H206+I206+J206+K206</f>
        <v>270</v>
      </c>
      <c r="G206" s="60"/>
      <c r="H206" s="60"/>
      <c r="I206" s="60">
        <v>270</v>
      </c>
      <c r="J206" s="60"/>
      <c r="K206" s="60"/>
      <c r="L206" s="43" t="s">
        <v>592</v>
      </c>
      <c r="M206" s="43" t="s">
        <v>142</v>
      </c>
    </row>
    <row r="207" spans="1:13" ht="117.75" hidden="1" customHeight="1">
      <c r="A207" s="392"/>
      <c r="B207" s="27" t="s">
        <v>471</v>
      </c>
      <c r="C207" s="29" t="s">
        <v>728</v>
      </c>
      <c r="D207" s="43">
        <v>2026</v>
      </c>
      <c r="E207" s="43" t="s">
        <v>589</v>
      </c>
      <c r="F207" s="60">
        <f>G207+H207+I207+J207+K207</f>
        <v>300</v>
      </c>
      <c r="G207" s="60"/>
      <c r="H207" s="60"/>
      <c r="I207" s="60">
        <v>300</v>
      </c>
      <c r="J207" s="60"/>
      <c r="K207" s="60"/>
      <c r="L207" s="43" t="s">
        <v>727</v>
      </c>
      <c r="M207" s="43" t="s">
        <v>28</v>
      </c>
    </row>
    <row r="208" spans="1:13" ht="32.25" hidden="1" customHeight="1">
      <c r="A208" s="392"/>
      <c r="B208" s="27"/>
      <c r="C208" s="40" t="s">
        <v>593</v>
      </c>
      <c r="D208" s="43"/>
      <c r="E208" s="43"/>
      <c r="F208" s="146"/>
      <c r="G208" s="60"/>
      <c r="H208" s="60"/>
      <c r="I208" s="60"/>
      <c r="J208" s="60"/>
      <c r="K208" s="60"/>
      <c r="L208" s="43"/>
      <c r="M208" s="43"/>
    </row>
    <row r="209" spans="1:13" ht="162" hidden="1" customHeight="1">
      <c r="A209" s="392"/>
      <c r="B209" s="27" t="s">
        <v>18</v>
      </c>
      <c r="C209" s="29" t="s">
        <v>594</v>
      </c>
      <c r="D209" s="43">
        <v>2026</v>
      </c>
      <c r="E209" s="43" t="s">
        <v>586</v>
      </c>
      <c r="F209" s="60">
        <f>G209+H209+I209+J209+K209</f>
        <v>150</v>
      </c>
      <c r="G209" s="60"/>
      <c r="H209" s="60"/>
      <c r="I209" s="60">
        <v>150</v>
      </c>
      <c r="J209" s="60"/>
      <c r="K209" s="60"/>
      <c r="L209" s="43" t="s">
        <v>362</v>
      </c>
      <c r="M209" s="43" t="s">
        <v>142</v>
      </c>
    </row>
    <row r="210" spans="1:13" ht="78.75" hidden="1" customHeight="1">
      <c r="A210" s="392"/>
      <c r="B210" s="27" t="s">
        <v>205</v>
      </c>
      <c r="C210" s="29" t="s">
        <v>595</v>
      </c>
      <c r="D210" s="43">
        <v>2026</v>
      </c>
      <c r="E210" s="43" t="s">
        <v>569</v>
      </c>
      <c r="F210" s="60">
        <f>G210+H210+I210+J210+K210</f>
        <v>950</v>
      </c>
      <c r="G210" s="60"/>
      <c r="H210" s="60"/>
      <c r="I210" s="60">
        <v>950</v>
      </c>
      <c r="J210" s="60"/>
      <c r="K210" s="60"/>
      <c r="L210" s="43" t="s">
        <v>443</v>
      </c>
      <c r="M210" s="43" t="s">
        <v>596</v>
      </c>
    </row>
    <row r="211" spans="1:13" ht="47.25" hidden="1" customHeight="1">
      <c r="A211" s="392"/>
      <c r="B211" s="27" t="s">
        <v>556</v>
      </c>
      <c r="C211" s="29" t="s">
        <v>597</v>
      </c>
      <c r="D211" s="43">
        <v>2026</v>
      </c>
      <c r="E211" s="43" t="s">
        <v>573</v>
      </c>
      <c r="F211" s="60"/>
      <c r="G211" s="60"/>
      <c r="H211" s="60"/>
      <c r="I211" s="60"/>
      <c r="J211" s="60"/>
      <c r="K211" s="60"/>
      <c r="L211" s="43"/>
      <c r="M211" s="43"/>
    </row>
    <row r="212" spans="1:13" ht="34.5" hidden="1" customHeight="1">
      <c r="A212" s="392"/>
      <c r="B212" s="27" t="s">
        <v>468</v>
      </c>
      <c r="C212" s="29" t="s">
        <v>598</v>
      </c>
      <c r="D212" s="43">
        <v>2026</v>
      </c>
      <c r="E212" s="43" t="s">
        <v>573</v>
      </c>
      <c r="F212" s="60">
        <f t="shared" ref="F212:F227" si="46">G212+H212+I212+J212+K212</f>
        <v>13.4</v>
      </c>
      <c r="G212" s="60"/>
      <c r="H212" s="60"/>
      <c r="I212" s="60">
        <v>13.4</v>
      </c>
      <c r="J212" s="60"/>
      <c r="K212" s="60"/>
      <c r="L212" s="43" t="s">
        <v>599</v>
      </c>
      <c r="M212" s="43" t="s">
        <v>600</v>
      </c>
    </row>
    <row r="213" spans="1:13" ht="32.25" hidden="1" customHeight="1">
      <c r="A213" s="392"/>
      <c r="B213" s="27" t="s">
        <v>469</v>
      </c>
      <c r="C213" s="29" t="s">
        <v>601</v>
      </c>
      <c r="D213" s="43">
        <v>2026</v>
      </c>
      <c r="E213" s="43" t="s">
        <v>573</v>
      </c>
      <c r="F213" s="60">
        <f t="shared" si="46"/>
        <v>48.2</v>
      </c>
      <c r="G213" s="60"/>
      <c r="H213" s="60"/>
      <c r="I213" s="60">
        <v>48.2</v>
      </c>
      <c r="J213" s="60"/>
      <c r="K213" s="60"/>
      <c r="L213" s="43" t="s">
        <v>455</v>
      </c>
      <c r="M213" s="43" t="s">
        <v>497</v>
      </c>
    </row>
    <row r="214" spans="1:13" ht="35.25" hidden="1" customHeight="1">
      <c r="A214" s="392"/>
      <c r="B214" s="27" t="s">
        <v>602</v>
      </c>
      <c r="C214" s="29" t="s">
        <v>603</v>
      </c>
      <c r="D214" s="43">
        <v>2026</v>
      </c>
      <c r="E214" s="43" t="s">
        <v>573</v>
      </c>
      <c r="F214" s="60">
        <f t="shared" si="46"/>
        <v>41.7</v>
      </c>
      <c r="G214" s="60"/>
      <c r="H214" s="60"/>
      <c r="I214" s="60">
        <v>41.7</v>
      </c>
      <c r="J214" s="60"/>
      <c r="K214" s="60"/>
      <c r="L214" s="43" t="s">
        <v>455</v>
      </c>
      <c r="M214" s="43" t="s">
        <v>25</v>
      </c>
    </row>
    <row r="215" spans="1:13" ht="33" hidden="1" customHeight="1">
      <c r="A215" s="392"/>
      <c r="B215" s="27" t="s">
        <v>604</v>
      </c>
      <c r="C215" s="29" t="s">
        <v>605</v>
      </c>
      <c r="D215" s="43">
        <v>2026</v>
      </c>
      <c r="E215" s="43" t="s">
        <v>573</v>
      </c>
      <c r="F215" s="60">
        <f t="shared" si="46"/>
        <v>18.2</v>
      </c>
      <c r="G215" s="60"/>
      <c r="H215" s="60"/>
      <c r="I215" s="60">
        <v>18.2</v>
      </c>
      <c r="J215" s="60"/>
      <c r="K215" s="60"/>
      <c r="L215" s="43" t="s">
        <v>606</v>
      </c>
      <c r="M215" s="43" t="s">
        <v>25</v>
      </c>
    </row>
    <row r="216" spans="1:13" ht="42" hidden="1" customHeight="1">
      <c r="A216" s="392"/>
      <c r="B216" s="27" t="s">
        <v>607</v>
      </c>
      <c r="C216" s="29" t="s">
        <v>608</v>
      </c>
      <c r="D216" s="43">
        <v>2026</v>
      </c>
      <c r="E216" s="43" t="s">
        <v>573</v>
      </c>
      <c r="F216" s="60">
        <f t="shared" si="46"/>
        <v>11.95</v>
      </c>
      <c r="G216" s="60"/>
      <c r="H216" s="60"/>
      <c r="I216" s="60">
        <v>11.95</v>
      </c>
      <c r="J216" s="60"/>
      <c r="K216" s="60"/>
      <c r="L216" s="43" t="s">
        <v>455</v>
      </c>
      <c r="M216" s="43" t="s">
        <v>28</v>
      </c>
    </row>
    <row r="217" spans="1:13" ht="45" hidden="1" customHeight="1">
      <c r="A217" s="392"/>
      <c r="B217" s="27" t="s">
        <v>609</v>
      </c>
      <c r="C217" s="29" t="s">
        <v>610</v>
      </c>
      <c r="D217" s="43">
        <v>2026</v>
      </c>
      <c r="E217" s="43" t="s">
        <v>573</v>
      </c>
      <c r="F217" s="60">
        <f t="shared" si="46"/>
        <v>21.5</v>
      </c>
      <c r="G217" s="60"/>
      <c r="H217" s="60"/>
      <c r="I217" s="60">
        <v>21.5</v>
      </c>
      <c r="J217" s="60"/>
      <c r="K217" s="60"/>
      <c r="L217" s="43" t="s">
        <v>611</v>
      </c>
      <c r="M217" s="43" t="s">
        <v>31</v>
      </c>
    </row>
    <row r="218" spans="1:13" ht="33" hidden="1" customHeight="1">
      <c r="A218" s="392"/>
      <c r="B218" s="27" t="s">
        <v>612</v>
      </c>
      <c r="C218" s="29" t="s">
        <v>613</v>
      </c>
      <c r="D218" s="43">
        <v>2026</v>
      </c>
      <c r="E218" s="43" t="s">
        <v>573</v>
      </c>
      <c r="F218" s="60">
        <f t="shared" si="46"/>
        <v>1086.7</v>
      </c>
      <c r="G218" s="60"/>
      <c r="H218" s="60"/>
      <c r="I218" s="60">
        <v>1086.7</v>
      </c>
      <c r="J218" s="60"/>
      <c r="K218" s="60"/>
      <c r="L218" s="43" t="s">
        <v>455</v>
      </c>
      <c r="M218" s="43" t="s">
        <v>497</v>
      </c>
    </row>
    <row r="219" spans="1:13" ht="33" hidden="1" customHeight="1">
      <c r="A219" s="392"/>
      <c r="B219" s="27" t="s">
        <v>614</v>
      </c>
      <c r="C219" s="29" t="s">
        <v>615</v>
      </c>
      <c r="D219" s="43">
        <v>2026</v>
      </c>
      <c r="E219" s="43" t="s">
        <v>573</v>
      </c>
      <c r="F219" s="60">
        <f t="shared" si="46"/>
        <v>76.2</v>
      </c>
      <c r="G219" s="60"/>
      <c r="H219" s="60"/>
      <c r="I219" s="60">
        <v>76.2</v>
      </c>
      <c r="J219" s="60"/>
      <c r="K219" s="60"/>
      <c r="L219" s="43" t="s">
        <v>455</v>
      </c>
      <c r="M219" s="43" t="s">
        <v>28</v>
      </c>
    </row>
    <row r="220" spans="1:13" ht="39" hidden="1" customHeight="1">
      <c r="A220" s="392"/>
      <c r="B220" s="27" t="s">
        <v>616</v>
      </c>
      <c r="C220" s="29" t="s">
        <v>617</v>
      </c>
      <c r="D220" s="43">
        <v>2026</v>
      </c>
      <c r="E220" s="43" t="s">
        <v>573</v>
      </c>
      <c r="F220" s="60">
        <f t="shared" si="46"/>
        <v>13.25</v>
      </c>
      <c r="G220" s="60"/>
      <c r="H220" s="60"/>
      <c r="I220" s="60">
        <v>13.25</v>
      </c>
      <c r="J220" s="60"/>
      <c r="K220" s="60"/>
      <c r="L220" s="43" t="s">
        <v>455</v>
      </c>
      <c r="M220" s="43" t="s">
        <v>28</v>
      </c>
    </row>
    <row r="221" spans="1:13" ht="36.75" hidden="1" customHeight="1">
      <c r="A221" s="392"/>
      <c r="B221" s="27" t="s">
        <v>618</v>
      </c>
      <c r="C221" s="29" t="s">
        <v>619</v>
      </c>
      <c r="D221" s="43">
        <v>2026</v>
      </c>
      <c r="E221" s="43" t="s">
        <v>573</v>
      </c>
      <c r="F221" s="60">
        <f t="shared" si="46"/>
        <v>11.7</v>
      </c>
      <c r="G221" s="60"/>
      <c r="H221" s="60"/>
      <c r="I221" s="60">
        <v>11.7</v>
      </c>
      <c r="J221" s="60"/>
      <c r="K221" s="60"/>
      <c r="L221" s="43" t="s">
        <v>455</v>
      </c>
      <c r="M221" s="43" t="s">
        <v>25</v>
      </c>
    </row>
    <row r="222" spans="1:13" ht="30.75" hidden="1" customHeight="1">
      <c r="A222" s="392"/>
      <c r="B222" s="27" t="s">
        <v>620</v>
      </c>
      <c r="C222" s="29" t="s">
        <v>621</v>
      </c>
      <c r="D222" s="43">
        <v>2026</v>
      </c>
      <c r="E222" s="43" t="s">
        <v>573</v>
      </c>
      <c r="F222" s="60">
        <f t="shared" si="46"/>
        <v>22.2</v>
      </c>
      <c r="G222" s="60"/>
      <c r="H222" s="60"/>
      <c r="I222" s="60">
        <v>22.2</v>
      </c>
      <c r="J222" s="60"/>
      <c r="K222" s="60"/>
      <c r="L222" s="43" t="s">
        <v>455</v>
      </c>
      <c r="M222" s="43" t="s">
        <v>28</v>
      </c>
    </row>
    <row r="223" spans="1:13" ht="21" hidden="1" customHeight="1">
      <c r="A223" s="392"/>
      <c r="B223" s="27" t="s">
        <v>622</v>
      </c>
      <c r="C223" s="29" t="s">
        <v>623</v>
      </c>
      <c r="D223" s="43">
        <v>2026</v>
      </c>
      <c r="E223" s="43" t="s">
        <v>573</v>
      </c>
      <c r="F223" s="60">
        <f t="shared" si="46"/>
        <v>15.7</v>
      </c>
      <c r="G223" s="60"/>
      <c r="H223" s="60"/>
      <c r="I223" s="60">
        <v>15.7</v>
      </c>
      <c r="J223" s="60"/>
      <c r="K223" s="60"/>
      <c r="L223" s="43"/>
      <c r="M223" s="43"/>
    </row>
    <row r="224" spans="1:13" ht="35.25" hidden="1" customHeight="1">
      <c r="A224" s="392"/>
      <c r="B224" s="27" t="s">
        <v>624</v>
      </c>
      <c r="C224" s="29" t="s">
        <v>625</v>
      </c>
      <c r="D224" s="43">
        <v>2026</v>
      </c>
      <c r="E224" s="43" t="s">
        <v>573</v>
      </c>
      <c r="F224" s="60">
        <f t="shared" si="46"/>
        <v>10.75</v>
      </c>
      <c r="G224" s="60"/>
      <c r="H224" s="60"/>
      <c r="I224" s="60">
        <v>10.75</v>
      </c>
      <c r="J224" s="60"/>
      <c r="K224" s="60"/>
      <c r="L224" s="43" t="s">
        <v>626</v>
      </c>
      <c r="M224" s="43" t="s">
        <v>627</v>
      </c>
    </row>
    <row r="225" spans="1:13" ht="33.75" hidden="1" customHeight="1">
      <c r="A225" s="392"/>
      <c r="B225" s="27" t="s">
        <v>628</v>
      </c>
      <c r="C225" s="29" t="s">
        <v>629</v>
      </c>
      <c r="D225" s="43">
        <v>2026</v>
      </c>
      <c r="E225" s="43" t="s">
        <v>573</v>
      </c>
      <c r="F225" s="60">
        <f t="shared" si="46"/>
        <v>62.95</v>
      </c>
      <c r="G225" s="60"/>
      <c r="H225" s="60"/>
      <c r="I225" s="60">
        <v>62.95</v>
      </c>
      <c r="J225" s="60"/>
      <c r="K225" s="60"/>
      <c r="L225" s="43" t="s">
        <v>455</v>
      </c>
      <c r="M225" s="43" t="s">
        <v>31</v>
      </c>
    </row>
    <row r="226" spans="1:13" ht="30" hidden="1" customHeight="1">
      <c r="A226" s="392"/>
      <c r="B226" s="27" t="s">
        <v>630</v>
      </c>
      <c r="C226" s="29" t="s">
        <v>631</v>
      </c>
      <c r="D226" s="43">
        <v>2026</v>
      </c>
      <c r="E226" s="43" t="s">
        <v>573</v>
      </c>
      <c r="F226" s="60">
        <f t="shared" si="46"/>
        <v>19.45</v>
      </c>
      <c r="G226" s="60"/>
      <c r="H226" s="60"/>
      <c r="I226" s="60">
        <v>19.45</v>
      </c>
      <c r="J226" s="60"/>
      <c r="K226" s="60"/>
      <c r="L226" s="43" t="s">
        <v>455</v>
      </c>
      <c r="M226" s="43" t="s">
        <v>19</v>
      </c>
    </row>
    <row r="227" spans="1:13" ht="73.5" hidden="1" customHeight="1">
      <c r="A227" s="392"/>
      <c r="B227" s="27" t="s">
        <v>632</v>
      </c>
      <c r="C227" s="29" t="s">
        <v>633</v>
      </c>
      <c r="D227" s="43">
        <v>2026</v>
      </c>
      <c r="E227" s="43" t="s">
        <v>634</v>
      </c>
      <c r="F227" s="60">
        <f t="shared" si="46"/>
        <v>52</v>
      </c>
      <c r="G227" s="60"/>
      <c r="H227" s="60"/>
      <c r="I227" s="60">
        <v>52</v>
      </c>
      <c r="J227" s="60"/>
      <c r="K227" s="60"/>
      <c r="L227" s="43" t="s">
        <v>635</v>
      </c>
      <c r="M227" s="43" t="s">
        <v>636</v>
      </c>
    </row>
    <row r="228" spans="1:13" ht="48.75" hidden="1" customHeight="1">
      <c r="A228" s="392"/>
      <c r="B228" s="27"/>
      <c r="C228" s="40" t="s">
        <v>637</v>
      </c>
      <c r="D228" s="43"/>
      <c r="E228" s="43"/>
      <c r="F228" s="146"/>
      <c r="G228" s="60"/>
      <c r="H228" s="60"/>
      <c r="I228" s="60"/>
      <c r="J228" s="60"/>
      <c r="K228" s="60"/>
      <c r="L228" s="393"/>
      <c r="M228" s="393"/>
    </row>
    <row r="229" spans="1:13" ht="63" hidden="1" customHeight="1">
      <c r="A229" s="392"/>
      <c r="B229" s="27" t="s">
        <v>18</v>
      </c>
      <c r="C229" s="29" t="s">
        <v>686</v>
      </c>
      <c r="D229" s="43">
        <v>2026</v>
      </c>
      <c r="E229" s="43" t="s">
        <v>573</v>
      </c>
      <c r="F229" s="60">
        <f t="shared" ref="F229:F235" si="47">G229+H229+I229+J229+K229</f>
        <v>1240</v>
      </c>
      <c r="G229" s="60"/>
      <c r="H229" s="60"/>
      <c r="I229" s="60">
        <v>1240</v>
      </c>
      <c r="J229" s="60"/>
      <c r="K229" s="60"/>
      <c r="L229" s="43" t="s">
        <v>638</v>
      </c>
      <c r="M229" s="43" t="s">
        <v>497</v>
      </c>
    </row>
    <row r="230" spans="1:13" ht="82.5" hidden="1" customHeight="1">
      <c r="A230" s="392"/>
      <c r="B230" s="27" t="s">
        <v>205</v>
      </c>
      <c r="C230" s="29" t="s">
        <v>684</v>
      </c>
      <c r="D230" s="43">
        <v>2026</v>
      </c>
      <c r="E230" s="43" t="s">
        <v>573</v>
      </c>
      <c r="F230" s="60">
        <f t="shared" si="47"/>
        <v>300</v>
      </c>
      <c r="G230" s="60"/>
      <c r="H230" s="60"/>
      <c r="I230" s="60">
        <v>300</v>
      </c>
      <c r="J230" s="60"/>
      <c r="K230" s="60"/>
      <c r="L230" s="43" t="s">
        <v>432</v>
      </c>
      <c r="M230" s="43" t="s">
        <v>142</v>
      </c>
    </row>
    <row r="231" spans="1:13" ht="64.5" hidden="1" customHeight="1">
      <c r="A231" s="392"/>
      <c r="B231" s="27" t="s">
        <v>556</v>
      </c>
      <c r="C231" s="29" t="s">
        <v>685</v>
      </c>
      <c r="D231" s="43">
        <v>2026</v>
      </c>
      <c r="E231" s="43" t="s">
        <v>573</v>
      </c>
      <c r="F231" s="60">
        <f t="shared" si="47"/>
        <v>550</v>
      </c>
      <c r="G231" s="60"/>
      <c r="H231" s="60"/>
      <c r="I231" s="60">
        <v>550</v>
      </c>
      <c r="J231" s="60"/>
      <c r="K231" s="60"/>
      <c r="L231" s="43" t="s">
        <v>639</v>
      </c>
      <c r="M231" s="43" t="s">
        <v>405</v>
      </c>
    </row>
    <row r="232" spans="1:13" ht="96" hidden="1" customHeight="1">
      <c r="A232" s="392"/>
      <c r="B232" s="27" t="s">
        <v>470</v>
      </c>
      <c r="C232" s="29" t="s">
        <v>644</v>
      </c>
      <c r="D232" s="43">
        <v>2026</v>
      </c>
      <c r="E232" s="43" t="s">
        <v>586</v>
      </c>
      <c r="F232" s="60">
        <f t="shared" si="47"/>
        <v>650</v>
      </c>
      <c r="G232" s="60"/>
      <c r="H232" s="60"/>
      <c r="I232" s="60">
        <v>650</v>
      </c>
      <c r="J232" s="60"/>
      <c r="K232" s="60"/>
      <c r="L232" s="43" t="s">
        <v>455</v>
      </c>
      <c r="M232" s="43" t="s">
        <v>142</v>
      </c>
    </row>
    <row r="233" spans="1:13" ht="81.75" hidden="1" customHeight="1">
      <c r="A233" s="392"/>
      <c r="B233" s="27" t="s">
        <v>471</v>
      </c>
      <c r="C233" s="29" t="s">
        <v>715</v>
      </c>
      <c r="D233" s="43">
        <v>2026</v>
      </c>
      <c r="E233" s="43" t="s">
        <v>573</v>
      </c>
      <c r="F233" s="60">
        <f t="shared" si="47"/>
        <v>250</v>
      </c>
      <c r="G233" s="60"/>
      <c r="H233" s="60"/>
      <c r="I233" s="60">
        <v>250</v>
      </c>
      <c r="J233" s="60"/>
      <c r="K233" s="60"/>
      <c r="L233" s="43" t="s">
        <v>640</v>
      </c>
      <c r="M233" s="43" t="s">
        <v>142</v>
      </c>
    </row>
    <row r="234" spans="1:13" ht="129" hidden="1" customHeight="1">
      <c r="A234" s="29" t="s">
        <v>687</v>
      </c>
      <c r="B234" s="27" t="s">
        <v>18</v>
      </c>
      <c r="C234" s="145" t="s">
        <v>688</v>
      </c>
      <c r="D234" s="133">
        <v>2026</v>
      </c>
      <c r="E234" s="133" t="s">
        <v>689</v>
      </c>
      <c r="F234" s="134">
        <f t="shared" si="47"/>
        <v>100</v>
      </c>
      <c r="G234" s="134"/>
      <c r="H234" s="134"/>
      <c r="I234" s="134">
        <v>100</v>
      </c>
      <c r="J234" s="134"/>
      <c r="K234" s="134"/>
      <c r="L234" s="133" t="s">
        <v>690</v>
      </c>
      <c r="M234" s="133" t="s">
        <v>691</v>
      </c>
    </row>
    <row r="235" spans="1:13" ht="15" hidden="1" customHeight="1">
      <c r="A235" s="44"/>
      <c r="B235" s="44"/>
      <c r="C235" s="44" t="s">
        <v>591</v>
      </c>
      <c r="D235" s="44"/>
      <c r="E235" s="44"/>
      <c r="F235" s="15">
        <f t="shared" si="47"/>
        <v>11505.850000000002</v>
      </c>
      <c r="G235" s="15">
        <f>SUM(G185:G234)</f>
        <v>0</v>
      </c>
      <c r="H235" s="15">
        <f t="shared" ref="H235:K235" si="48">SUM(H185:H234)</f>
        <v>0</v>
      </c>
      <c r="I235" s="15">
        <f t="shared" si="48"/>
        <v>11505.850000000002</v>
      </c>
      <c r="J235" s="15">
        <f t="shared" si="48"/>
        <v>0</v>
      </c>
      <c r="K235" s="15">
        <f t="shared" si="48"/>
        <v>0</v>
      </c>
      <c r="L235" s="44"/>
      <c r="M235" s="44"/>
    </row>
    <row r="236" spans="1:13" ht="15" hidden="1" customHeight="1">
      <c r="A236" s="391" t="s">
        <v>16</v>
      </c>
      <c r="B236" s="391"/>
      <c r="C236" s="391"/>
      <c r="D236" s="391"/>
      <c r="E236" s="391"/>
      <c r="F236" s="391"/>
      <c r="G236" s="391"/>
      <c r="H236" s="391"/>
      <c r="I236" s="391"/>
      <c r="J236" s="391"/>
      <c r="K236" s="391"/>
      <c r="L236" s="391"/>
      <c r="M236" s="391"/>
    </row>
    <row r="237" spans="1:13" ht="15" hidden="1" customHeight="1">
      <c r="A237" s="391" t="s">
        <v>821</v>
      </c>
      <c r="B237" s="391"/>
      <c r="C237" s="391"/>
      <c r="D237" s="391"/>
      <c r="E237" s="391"/>
      <c r="F237" s="391"/>
      <c r="G237" s="391"/>
      <c r="H237" s="391"/>
      <c r="I237" s="391"/>
      <c r="J237" s="391"/>
      <c r="K237" s="391"/>
      <c r="L237" s="391"/>
      <c r="M237" s="391"/>
    </row>
    <row r="238" spans="1:13" ht="166.5" hidden="1" customHeight="1">
      <c r="A238" s="394" t="s">
        <v>662</v>
      </c>
      <c r="B238" s="43">
        <v>1</v>
      </c>
      <c r="C238" s="29" t="s">
        <v>736</v>
      </c>
      <c r="D238" s="43">
        <v>2026</v>
      </c>
      <c r="E238" s="43" t="s">
        <v>781</v>
      </c>
      <c r="F238" s="97">
        <f t="shared" ref="F238:F249" si="49">G238+H238+I238+J238+K238</f>
        <v>2000</v>
      </c>
      <c r="G238" s="13"/>
      <c r="H238" s="13"/>
      <c r="I238" s="32">
        <v>2000</v>
      </c>
      <c r="J238" s="13"/>
      <c r="K238" s="13"/>
      <c r="L238" s="43" t="s">
        <v>732</v>
      </c>
      <c r="M238" s="42" t="s">
        <v>142</v>
      </c>
    </row>
    <row r="239" spans="1:13" ht="214.5" hidden="1" customHeight="1">
      <c r="A239" s="405"/>
      <c r="B239" s="43">
        <v>2</v>
      </c>
      <c r="C239" s="29" t="s">
        <v>737</v>
      </c>
      <c r="D239" s="43">
        <v>2026</v>
      </c>
      <c r="E239" s="43" t="s">
        <v>782</v>
      </c>
      <c r="F239" s="97">
        <f t="shared" si="49"/>
        <v>400</v>
      </c>
      <c r="G239" s="13"/>
      <c r="H239" s="13"/>
      <c r="I239" s="32">
        <v>400</v>
      </c>
      <c r="J239" s="13"/>
      <c r="K239" s="13"/>
      <c r="L239" s="43" t="s">
        <v>291</v>
      </c>
      <c r="M239" s="42" t="s">
        <v>142</v>
      </c>
    </row>
    <row r="240" spans="1:13" ht="269.25" hidden="1" customHeight="1">
      <c r="A240" s="405"/>
      <c r="B240" s="128">
        <v>3</v>
      </c>
      <c r="C240" s="29" t="s">
        <v>770</v>
      </c>
      <c r="D240" s="43">
        <v>2026</v>
      </c>
      <c r="E240" s="43" t="s">
        <v>783</v>
      </c>
      <c r="F240" s="97">
        <f t="shared" si="49"/>
        <v>10000</v>
      </c>
      <c r="G240" s="13"/>
      <c r="H240" s="13"/>
      <c r="I240" s="173">
        <v>10000</v>
      </c>
      <c r="J240" s="13"/>
      <c r="K240" s="13"/>
      <c r="L240" s="43" t="s">
        <v>830</v>
      </c>
      <c r="M240" s="42" t="s">
        <v>831</v>
      </c>
    </row>
    <row r="241" spans="1:15" ht="222.75" hidden="1" customHeight="1">
      <c r="A241" s="405"/>
      <c r="B241" s="43">
        <v>4</v>
      </c>
      <c r="C241" s="29" t="s">
        <v>663</v>
      </c>
      <c r="D241" s="43">
        <v>2026</v>
      </c>
      <c r="E241" s="43" t="s">
        <v>784</v>
      </c>
      <c r="F241" s="97">
        <f t="shared" si="49"/>
        <v>300</v>
      </c>
      <c r="G241" s="13"/>
      <c r="H241" s="13"/>
      <c r="I241" s="32">
        <v>300</v>
      </c>
      <c r="J241" s="13"/>
      <c r="K241" s="13"/>
      <c r="L241" s="43" t="s">
        <v>669</v>
      </c>
      <c r="M241" s="42" t="s">
        <v>675</v>
      </c>
    </row>
    <row r="242" spans="1:15" ht="163.5" hidden="1" customHeight="1">
      <c r="A242" s="405"/>
      <c r="B242" s="43">
        <v>5</v>
      </c>
      <c r="C242" s="29" t="s">
        <v>664</v>
      </c>
      <c r="D242" s="43">
        <v>2026</v>
      </c>
      <c r="E242" s="43" t="s">
        <v>785</v>
      </c>
      <c r="F242" s="97">
        <f t="shared" si="49"/>
        <v>100</v>
      </c>
      <c r="G242" s="13"/>
      <c r="H242" s="13"/>
      <c r="I242" s="32">
        <v>100</v>
      </c>
      <c r="J242" s="13"/>
      <c r="K242" s="13"/>
      <c r="L242" s="43" t="s">
        <v>670</v>
      </c>
      <c r="M242" s="42" t="s">
        <v>676</v>
      </c>
    </row>
    <row r="243" spans="1:15" ht="112.5" hidden="1" customHeight="1">
      <c r="A243" s="405"/>
      <c r="B243" s="43">
        <v>6</v>
      </c>
      <c r="C243" s="29" t="s">
        <v>665</v>
      </c>
      <c r="D243" s="43">
        <v>2026</v>
      </c>
      <c r="E243" s="43" t="s">
        <v>786</v>
      </c>
      <c r="F243" s="97">
        <f t="shared" si="49"/>
        <v>200</v>
      </c>
      <c r="G243" s="13"/>
      <c r="H243" s="13"/>
      <c r="I243" s="32">
        <v>200</v>
      </c>
      <c r="J243" s="13"/>
      <c r="K243" s="13"/>
      <c r="L243" s="43" t="s">
        <v>671</v>
      </c>
      <c r="M243" s="42" t="s">
        <v>677</v>
      </c>
    </row>
    <row r="244" spans="1:15" ht="250.5" hidden="1" customHeight="1">
      <c r="A244" s="405"/>
      <c r="B244" s="43">
        <v>7</v>
      </c>
      <c r="C244" s="29" t="s">
        <v>666</v>
      </c>
      <c r="D244" s="43">
        <v>2026</v>
      </c>
      <c r="E244" s="43" t="s">
        <v>787</v>
      </c>
      <c r="F244" s="97">
        <f t="shared" si="49"/>
        <v>2000</v>
      </c>
      <c r="G244" s="13"/>
      <c r="H244" s="13"/>
      <c r="I244" s="32">
        <v>2000</v>
      </c>
      <c r="J244" s="13"/>
      <c r="K244" s="13"/>
      <c r="L244" s="43" t="s">
        <v>731</v>
      </c>
      <c r="M244" s="42"/>
    </row>
    <row r="245" spans="1:15" ht="210" hidden="1" customHeight="1">
      <c r="A245" s="405"/>
      <c r="B245" s="43">
        <v>8</v>
      </c>
      <c r="C245" s="29" t="s">
        <v>680</v>
      </c>
      <c r="D245" s="43">
        <v>2026</v>
      </c>
      <c r="E245" s="43" t="s">
        <v>788</v>
      </c>
      <c r="F245" s="97">
        <f t="shared" si="49"/>
        <v>300</v>
      </c>
      <c r="G245" s="13"/>
      <c r="H245" s="13"/>
      <c r="I245" s="32">
        <v>300</v>
      </c>
      <c r="J245" s="13"/>
      <c r="K245" s="13"/>
      <c r="L245" s="43" t="s">
        <v>672</v>
      </c>
      <c r="M245" s="42" t="s">
        <v>142</v>
      </c>
    </row>
    <row r="246" spans="1:15" ht="182.25" hidden="1" customHeight="1">
      <c r="A246" s="405"/>
      <c r="B246" s="43">
        <v>9</v>
      </c>
      <c r="C246" s="29" t="s">
        <v>667</v>
      </c>
      <c r="D246" s="43">
        <v>2026</v>
      </c>
      <c r="E246" s="43" t="s">
        <v>789</v>
      </c>
      <c r="F246" s="97">
        <f t="shared" si="49"/>
        <v>51</v>
      </c>
      <c r="G246" s="13"/>
      <c r="H246" s="13"/>
      <c r="I246" s="32">
        <v>51</v>
      </c>
      <c r="J246" s="13"/>
      <c r="K246" s="13"/>
      <c r="L246" s="43" t="s">
        <v>726</v>
      </c>
      <c r="M246" s="42" t="s">
        <v>678</v>
      </c>
    </row>
    <row r="247" spans="1:15" ht="159.75" hidden="1" customHeight="1">
      <c r="A247" s="405"/>
      <c r="B247" s="43">
        <v>10</v>
      </c>
      <c r="C247" s="29" t="s">
        <v>668</v>
      </c>
      <c r="D247" s="43">
        <v>2026</v>
      </c>
      <c r="E247" s="43" t="s">
        <v>785</v>
      </c>
      <c r="F247" s="97">
        <f t="shared" si="49"/>
        <v>5</v>
      </c>
      <c r="G247" s="13"/>
      <c r="H247" s="13"/>
      <c r="I247" s="32">
        <v>5</v>
      </c>
      <c r="J247" s="13"/>
      <c r="K247" s="13"/>
      <c r="L247" s="43" t="s">
        <v>673</v>
      </c>
      <c r="M247" s="42" t="s">
        <v>679</v>
      </c>
    </row>
    <row r="248" spans="1:15" ht="239.25" hidden="1" customHeight="1">
      <c r="A248" s="405"/>
      <c r="B248" s="43">
        <v>11</v>
      </c>
      <c r="C248" s="29" t="s">
        <v>738</v>
      </c>
      <c r="D248" s="43">
        <v>2026</v>
      </c>
      <c r="E248" s="105" t="s">
        <v>790</v>
      </c>
      <c r="F248" s="97">
        <f t="shared" si="49"/>
        <v>50</v>
      </c>
      <c r="G248" s="13"/>
      <c r="H248" s="13"/>
      <c r="I248" s="32">
        <v>50</v>
      </c>
      <c r="J248" s="13"/>
      <c r="K248" s="13"/>
      <c r="L248" s="27" t="s">
        <v>674</v>
      </c>
      <c r="M248" s="42" t="s">
        <v>754</v>
      </c>
    </row>
    <row r="249" spans="1:15" ht="219" hidden="1" customHeight="1">
      <c r="A249" s="405"/>
      <c r="B249" s="43">
        <v>12</v>
      </c>
      <c r="C249" s="127" t="s">
        <v>928</v>
      </c>
      <c r="D249" s="43">
        <v>2026</v>
      </c>
      <c r="E249" s="185" t="s">
        <v>905</v>
      </c>
      <c r="F249" s="97">
        <f t="shared" si="49"/>
        <v>150</v>
      </c>
      <c r="G249" s="13"/>
      <c r="H249" s="13"/>
      <c r="I249" s="32">
        <v>150</v>
      </c>
      <c r="J249" s="13"/>
      <c r="K249" s="13"/>
      <c r="L249" s="27" t="s">
        <v>739</v>
      </c>
      <c r="M249" s="42" t="s">
        <v>740</v>
      </c>
    </row>
    <row r="250" spans="1:15" ht="186.75" hidden="1" customHeight="1">
      <c r="A250" s="405"/>
      <c r="B250" s="43"/>
      <c r="C250" s="11" t="s">
        <v>903</v>
      </c>
      <c r="D250" s="43">
        <v>2026</v>
      </c>
      <c r="E250" s="43" t="s">
        <v>913</v>
      </c>
      <c r="F250" s="97">
        <f>I250</f>
        <v>0</v>
      </c>
      <c r="G250" s="13"/>
      <c r="H250" s="13"/>
      <c r="I250" s="32"/>
      <c r="J250" s="13"/>
      <c r="K250" s="13"/>
      <c r="L250" s="27" t="s">
        <v>886</v>
      </c>
      <c r="M250" s="200" t="s">
        <v>887</v>
      </c>
      <c r="N250" s="63">
        <v>13</v>
      </c>
    </row>
    <row r="251" spans="1:15" ht="228.75" hidden="1" customHeight="1">
      <c r="A251" s="405"/>
      <c r="B251" s="43">
        <v>13</v>
      </c>
      <c r="C251" s="186" t="s">
        <v>904</v>
      </c>
      <c r="D251" s="43">
        <v>2026</v>
      </c>
      <c r="E251" s="43" t="s">
        <v>905</v>
      </c>
      <c r="F251" s="97">
        <f>I251</f>
        <v>100</v>
      </c>
      <c r="G251" s="13"/>
      <c r="H251" s="13"/>
      <c r="I251" s="32">
        <v>100</v>
      </c>
      <c r="J251" s="13"/>
      <c r="K251" s="13"/>
      <c r="L251" s="176" t="s">
        <v>906</v>
      </c>
      <c r="M251" s="177" t="s">
        <v>907</v>
      </c>
      <c r="N251" s="178">
        <v>14</v>
      </c>
      <c r="O251" s="178" t="s">
        <v>1056</v>
      </c>
    </row>
    <row r="252" spans="1:15" ht="208.5" hidden="1" customHeight="1">
      <c r="A252" s="405"/>
      <c r="B252" s="43">
        <v>14</v>
      </c>
      <c r="C252" s="135" t="s">
        <v>920</v>
      </c>
      <c r="D252" s="43">
        <v>2026</v>
      </c>
      <c r="E252" s="43" t="s">
        <v>905</v>
      </c>
      <c r="F252" s="97">
        <f>I252</f>
        <v>1400</v>
      </c>
      <c r="G252" s="13"/>
      <c r="H252" s="13"/>
      <c r="I252" s="32">
        <v>1400</v>
      </c>
      <c r="J252" s="13"/>
      <c r="K252" s="13"/>
      <c r="L252" s="136" t="s">
        <v>208</v>
      </c>
      <c r="M252" s="136" t="s">
        <v>142</v>
      </c>
      <c r="N252" s="178">
        <v>15</v>
      </c>
    </row>
    <row r="253" spans="1:15" ht="87.75" hidden="1" customHeight="1">
      <c r="A253" s="405"/>
      <c r="B253" s="43">
        <v>15</v>
      </c>
      <c r="C253" s="222" t="s">
        <v>926</v>
      </c>
      <c r="D253" s="43">
        <v>2026</v>
      </c>
      <c r="E253" s="43" t="s">
        <v>407</v>
      </c>
      <c r="F253" s="97">
        <f>I253</f>
        <v>121.4</v>
      </c>
      <c r="G253" s="13"/>
      <c r="H253" s="13"/>
      <c r="I253" s="32">
        <v>121.4</v>
      </c>
      <c r="J253" s="13"/>
      <c r="K253" s="13"/>
      <c r="L253" s="187" t="s">
        <v>927</v>
      </c>
      <c r="M253" s="187" t="s">
        <v>142</v>
      </c>
      <c r="N253" s="178">
        <v>16</v>
      </c>
    </row>
    <row r="254" spans="1:15" ht="256.5" hidden="1" customHeight="1">
      <c r="A254" s="405"/>
      <c r="B254" s="406">
        <v>16</v>
      </c>
      <c r="C254" s="201" t="s">
        <v>939</v>
      </c>
      <c r="D254" s="406">
        <v>2026</v>
      </c>
      <c r="E254" s="406" t="s">
        <v>940</v>
      </c>
      <c r="F254" s="97"/>
      <c r="G254" s="13"/>
      <c r="H254" s="13"/>
      <c r="I254" s="32"/>
      <c r="J254" s="13"/>
      <c r="K254" s="13"/>
      <c r="L254" s="197"/>
      <c r="M254" s="197"/>
      <c r="N254" s="178"/>
    </row>
    <row r="255" spans="1:15" ht="98.25" hidden="1" customHeight="1">
      <c r="A255" s="405"/>
      <c r="B255" s="407"/>
      <c r="C255" s="198" t="s">
        <v>986</v>
      </c>
      <c r="D255" s="407"/>
      <c r="E255" s="407"/>
      <c r="F255" s="97">
        <f>I255+H255+J255+K255</f>
        <v>31924</v>
      </c>
      <c r="G255" s="13"/>
      <c r="H255" s="32">
        <v>20000</v>
      </c>
      <c r="I255" s="32">
        <v>11924</v>
      </c>
      <c r="J255" s="13"/>
      <c r="K255" s="196"/>
      <c r="L255" s="136" t="s">
        <v>555</v>
      </c>
      <c r="M255" s="136" t="s">
        <v>987</v>
      </c>
      <c r="N255" s="178"/>
      <c r="O255" s="198" t="s">
        <v>944</v>
      </c>
    </row>
    <row r="256" spans="1:15" ht="36" hidden="1" customHeight="1">
      <c r="A256" s="405"/>
      <c r="B256" s="407"/>
      <c r="C256" s="199" t="s">
        <v>945</v>
      </c>
      <c r="D256" s="407"/>
      <c r="E256" s="407"/>
      <c r="F256" s="97">
        <f t="shared" ref="F256:F261" si="50">I256</f>
        <v>650</v>
      </c>
      <c r="G256" s="13"/>
      <c r="H256" s="13"/>
      <c r="I256" s="32">
        <v>650</v>
      </c>
      <c r="J256" s="13"/>
      <c r="K256" s="196"/>
      <c r="L256" s="136" t="s">
        <v>941</v>
      </c>
      <c r="M256" s="136" t="s">
        <v>942</v>
      </c>
      <c r="N256" s="178"/>
      <c r="O256" s="199" t="s">
        <v>945</v>
      </c>
    </row>
    <row r="257" spans="1:15" ht="41.25" hidden="1" customHeight="1">
      <c r="A257" s="405"/>
      <c r="B257" s="407"/>
      <c r="C257" s="198" t="s">
        <v>946</v>
      </c>
      <c r="D257" s="407"/>
      <c r="E257" s="407"/>
      <c r="F257" s="97">
        <f t="shared" si="50"/>
        <v>1566.72</v>
      </c>
      <c r="G257" s="13"/>
      <c r="H257" s="13"/>
      <c r="I257" s="32">
        <v>1566.72</v>
      </c>
      <c r="J257" s="13"/>
      <c r="K257" s="196"/>
      <c r="L257" s="136" t="s">
        <v>943</v>
      </c>
      <c r="M257" s="136" t="s">
        <v>988</v>
      </c>
      <c r="N257" s="178"/>
      <c r="O257" s="198" t="s">
        <v>946</v>
      </c>
    </row>
    <row r="258" spans="1:15" ht="78" hidden="1" customHeight="1">
      <c r="A258" s="405"/>
      <c r="B258" s="407"/>
      <c r="C258" s="198" t="s">
        <v>989</v>
      </c>
      <c r="D258" s="407"/>
      <c r="E258" s="407"/>
      <c r="F258" s="97">
        <f t="shared" si="50"/>
        <v>793.7</v>
      </c>
      <c r="G258" s="13"/>
      <c r="H258" s="13"/>
      <c r="I258" s="32">
        <v>793.7</v>
      </c>
      <c r="J258" s="13"/>
      <c r="K258" s="196"/>
      <c r="L258" s="187" t="s">
        <v>990</v>
      </c>
      <c r="M258" s="187" t="s">
        <v>991</v>
      </c>
      <c r="N258" s="178"/>
      <c r="O258" s="224"/>
    </row>
    <row r="259" spans="1:15" ht="41.25" hidden="1" customHeight="1">
      <c r="A259" s="405"/>
      <c r="B259" s="408"/>
      <c r="C259" s="198" t="s">
        <v>992</v>
      </c>
      <c r="D259" s="408"/>
      <c r="E259" s="408"/>
      <c r="F259" s="97">
        <f t="shared" si="50"/>
        <v>199.92</v>
      </c>
      <c r="G259" s="13"/>
      <c r="H259" s="13"/>
      <c r="I259" s="32">
        <v>199.92</v>
      </c>
      <c r="J259" s="13"/>
      <c r="K259" s="196"/>
      <c r="L259" s="187" t="s">
        <v>993</v>
      </c>
      <c r="M259" s="187" t="s">
        <v>994</v>
      </c>
      <c r="N259" s="178"/>
      <c r="O259" s="224"/>
    </row>
    <row r="260" spans="1:15" ht="258.75" hidden="1" customHeight="1">
      <c r="A260" s="405"/>
      <c r="B260" s="133">
        <v>17</v>
      </c>
      <c r="C260" s="236" t="s">
        <v>1020</v>
      </c>
      <c r="D260" s="133">
        <v>2026</v>
      </c>
      <c r="E260" s="133" t="s">
        <v>1021</v>
      </c>
      <c r="F260" s="97">
        <f t="shared" si="50"/>
        <v>15000</v>
      </c>
      <c r="G260" s="13"/>
      <c r="H260" s="13"/>
      <c r="I260" s="32">
        <v>15000</v>
      </c>
      <c r="J260" s="13"/>
      <c r="K260" s="196"/>
      <c r="L260" s="187" t="s">
        <v>455</v>
      </c>
      <c r="M260" s="187" t="s">
        <v>649</v>
      </c>
      <c r="O260" s="224"/>
    </row>
    <row r="261" spans="1:15" ht="180.75" hidden="1" customHeight="1">
      <c r="A261" s="395"/>
      <c r="B261" s="133">
        <v>18</v>
      </c>
      <c r="C261" s="236" t="s">
        <v>1022</v>
      </c>
      <c r="D261" s="133">
        <v>2026</v>
      </c>
      <c r="E261" s="133" t="s">
        <v>407</v>
      </c>
      <c r="F261" s="97">
        <f t="shared" si="50"/>
        <v>32000</v>
      </c>
      <c r="G261" s="13"/>
      <c r="H261" s="13"/>
      <c r="I261" s="32">
        <v>32000</v>
      </c>
      <c r="J261" s="13"/>
      <c r="K261" s="196"/>
      <c r="L261" s="187" t="s">
        <v>455</v>
      </c>
      <c r="M261" s="187" t="s">
        <v>1023</v>
      </c>
      <c r="O261" s="224"/>
    </row>
    <row r="262" spans="1:15" ht="279" hidden="1" customHeight="1">
      <c r="A262" s="394" t="s">
        <v>763</v>
      </c>
      <c r="B262" s="43">
        <v>1</v>
      </c>
      <c r="C262" s="29" t="s">
        <v>764</v>
      </c>
      <c r="D262" s="43">
        <v>2026</v>
      </c>
      <c r="E262" s="43" t="s">
        <v>762</v>
      </c>
      <c r="F262" s="97">
        <f>G262+H262+I262+J262+K262</f>
        <v>1000</v>
      </c>
      <c r="G262" s="13"/>
      <c r="H262" s="13"/>
      <c r="I262" s="32">
        <v>1000</v>
      </c>
      <c r="J262" s="13"/>
      <c r="K262" s="13"/>
      <c r="L262" s="181" t="s">
        <v>672</v>
      </c>
      <c r="M262" s="180" t="s">
        <v>144</v>
      </c>
    </row>
    <row r="263" spans="1:15" ht="287.25" hidden="1" customHeight="1">
      <c r="A263" s="395"/>
      <c r="B263" s="43">
        <v>2</v>
      </c>
      <c r="C263" s="29" t="s">
        <v>773</v>
      </c>
      <c r="D263" s="43">
        <v>2026</v>
      </c>
      <c r="E263" s="43" t="s">
        <v>762</v>
      </c>
      <c r="F263" s="146">
        <f>G263+H263+I263+J263+K263</f>
        <v>500</v>
      </c>
      <c r="G263" s="146"/>
      <c r="H263" s="146"/>
      <c r="I263" s="146">
        <v>500</v>
      </c>
      <c r="J263" s="13"/>
      <c r="K263" s="13"/>
      <c r="L263" s="176"/>
      <c r="M263" s="177"/>
    </row>
    <row r="264" spans="1:15" ht="81" hidden="1" customHeight="1">
      <c r="A264" s="396" t="s">
        <v>885</v>
      </c>
      <c r="B264" s="244"/>
      <c r="C264" s="245" t="s">
        <v>884</v>
      </c>
      <c r="D264" s="246">
        <v>2026</v>
      </c>
      <c r="E264" s="247" t="s">
        <v>912</v>
      </c>
      <c r="F264" s="248">
        <f t="shared" ref="F264:F269" si="51">SUM(G264:K264)</f>
        <v>0</v>
      </c>
      <c r="G264" s="249"/>
      <c r="H264" s="249"/>
      <c r="I264" s="250">
        <v>0</v>
      </c>
      <c r="J264" s="249"/>
      <c r="K264" s="251"/>
      <c r="L264" s="252" t="s">
        <v>909</v>
      </c>
      <c r="M264" s="139" t="s">
        <v>405</v>
      </c>
      <c r="N264" s="63">
        <v>1</v>
      </c>
    </row>
    <row r="265" spans="1:15" ht="119.25" hidden="1" customHeight="1">
      <c r="A265" s="397"/>
      <c r="B265" s="43">
        <v>1</v>
      </c>
      <c r="C265" s="186" t="s">
        <v>959</v>
      </c>
      <c r="D265" s="163">
        <v>2026</v>
      </c>
      <c r="E265" s="61" t="s">
        <v>645</v>
      </c>
      <c r="F265" s="164">
        <f t="shared" si="51"/>
        <v>10401</v>
      </c>
      <c r="G265" s="146"/>
      <c r="H265" s="146"/>
      <c r="I265" s="234">
        <v>10401</v>
      </c>
      <c r="J265" s="13"/>
      <c r="K265" s="13"/>
      <c r="L265" s="136" t="s">
        <v>910</v>
      </c>
      <c r="M265" s="136" t="s">
        <v>911</v>
      </c>
      <c r="N265" s="63">
        <v>2</v>
      </c>
    </row>
    <row r="266" spans="1:15" ht="119.25" hidden="1" customHeight="1">
      <c r="A266" s="397"/>
      <c r="B266" s="43">
        <v>2</v>
      </c>
      <c r="C266" s="135" t="s">
        <v>456</v>
      </c>
      <c r="D266" s="163">
        <v>2026</v>
      </c>
      <c r="E266" s="61" t="s">
        <v>921</v>
      </c>
      <c r="F266" s="164">
        <f t="shared" si="51"/>
        <v>3500</v>
      </c>
      <c r="G266" s="146"/>
      <c r="H266" s="146"/>
      <c r="I266" s="234">
        <v>3500</v>
      </c>
      <c r="J266" s="13"/>
      <c r="K266" s="13"/>
      <c r="L266" s="136" t="s">
        <v>922</v>
      </c>
      <c r="M266" s="136" t="s">
        <v>142</v>
      </c>
      <c r="N266" s="63">
        <v>3</v>
      </c>
    </row>
    <row r="267" spans="1:15" ht="135.75" hidden="1" customHeight="1">
      <c r="A267" s="397"/>
      <c r="B267" s="231">
        <v>3</v>
      </c>
      <c r="C267" s="256" t="s">
        <v>1024</v>
      </c>
      <c r="D267" s="237">
        <v>2026</v>
      </c>
      <c r="E267" s="238" t="s">
        <v>921</v>
      </c>
      <c r="F267" s="239">
        <f t="shared" si="51"/>
        <v>3000</v>
      </c>
      <c r="G267" s="240"/>
      <c r="H267" s="240"/>
      <c r="I267" s="241">
        <v>3000</v>
      </c>
      <c r="J267" s="242"/>
      <c r="K267" s="242"/>
      <c r="L267" s="231" t="s">
        <v>432</v>
      </c>
      <c r="M267" s="243" t="s">
        <v>845</v>
      </c>
      <c r="N267" s="63">
        <v>4</v>
      </c>
    </row>
    <row r="268" spans="1:15" ht="150.75" hidden="1" customHeight="1">
      <c r="A268" s="397"/>
      <c r="B268" s="43">
        <v>4</v>
      </c>
      <c r="C268" s="135" t="s">
        <v>929</v>
      </c>
      <c r="D268" s="163">
        <v>2026</v>
      </c>
      <c r="E268" s="61" t="s">
        <v>921</v>
      </c>
      <c r="F268" s="164">
        <f t="shared" si="51"/>
        <v>5000</v>
      </c>
      <c r="G268" s="146"/>
      <c r="H268" s="146"/>
      <c r="I268" s="234">
        <v>5000</v>
      </c>
      <c r="J268" s="13"/>
      <c r="K268" s="13"/>
      <c r="L268" s="43" t="s">
        <v>931</v>
      </c>
      <c r="M268" s="136" t="s">
        <v>930</v>
      </c>
      <c r="N268" s="63">
        <v>5</v>
      </c>
    </row>
    <row r="269" spans="1:15" ht="150.75" hidden="1" customHeight="1">
      <c r="A269" s="398"/>
      <c r="B269" s="43">
        <v>5</v>
      </c>
      <c r="C269" s="135" t="s">
        <v>935</v>
      </c>
      <c r="D269" s="61">
        <v>2026</v>
      </c>
      <c r="E269" s="61" t="s">
        <v>937</v>
      </c>
      <c r="F269" s="62">
        <f t="shared" si="51"/>
        <v>162</v>
      </c>
      <c r="G269" s="146"/>
      <c r="H269" s="146"/>
      <c r="I269" s="234">
        <v>162</v>
      </c>
      <c r="J269" s="13"/>
      <c r="K269" s="13"/>
      <c r="L269" s="136" t="s">
        <v>936</v>
      </c>
      <c r="M269" s="136" t="s">
        <v>25</v>
      </c>
      <c r="N269" s="63">
        <v>6</v>
      </c>
    </row>
    <row r="270" spans="1:15" ht="18" hidden="1" customHeight="1">
      <c r="A270" s="145"/>
      <c r="B270" s="43"/>
      <c r="C270" s="14" t="s">
        <v>293</v>
      </c>
      <c r="D270" s="43"/>
      <c r="E270" s="43"/>
      <c r="F270" s="106">
        <f>G270+H270+I270+J270+K270</f>
        <v>122874.74</v>
      </c>
      <c r="G270" s="13">
        <f>SUM(G238:G269)</f>
        <v>0</v>
      </c>
      <c r="H270" s="13">
        <f t="shared" ref="H270:K270" si="52">SUM(H238:H269)</f>
        <v>20000</v>
      </c>
      <c r="I270" s="13">
        <f t="shared" si="52"/>
        <v>102874.74</v>
      </c>
      <c r="J270" s="13">
        <f t="shared" si="52"/>
        <v>0</v>
      </c>
      <c r="K270" s="13">
        <f t="shared" si="52"/>
        <v>0</v>
      </c>
      <c r="L270" s="27"/>
      <c r="M270" s="42"/>
    </row>
    <row r="271" spans="1:15" ht="18" hidden="1" customHeight="1">
      <c r="A271" s="399" t="s">
        <v>822</v>
      </c>
      <c r="B271" s="400"/>
      <c r="C271" s="400"/>
      <c r="D271" s="400"/>
      <c r="E271" s="400"/>
      <c r="F271" s="400"/>
      <c r="G271" s="400"/>
      <c r="H271" s="400"/>
      <c r="I271" s="400"/>
      <c r="J271" s="400"/>
      <c r="K271" s="400"/>
      <c r="L271" s="400"/>
      <c r="M271" s="401"/>
    </row>
    <row r="272" spans="1:15" ht="203.25" hidden="1" customHeight="1">
      <c r="A272" s="402" t="s">
        <v>832</v>
      </c>
      <c r="B272" s="43">
        <v>0</v>
      </c>
      <c r="C272" s="186" t="s">
        <v>888</v>
      </c>
      <c r="D272" s="43">
        <v>2026</v>
      </c>
      <c r="E272" s="49" t="s">
        <v>833</v>
      </c>
      <c r="F272" s="141">
        <f t="shared" ref="F272:F308" si="53">G272+H272+I272+J272+K272</f>
        <v>0</v>
      </c>
      <c r="G272" s="13"/>
      <c r="H272" s="43"/>
      <c r="I272" s="32">
        <v>0</v>
      </c>
      <c r="J272" s="13"/>
      <c r="K272" s="13"/>
      <c r="L272" s="43" t="s">
        <v>834</v>
      </c>
      <c r="M272" s="43" t="s">
        <v>142</v>
      </c>
    </row>
    <row r="273" spans="1:14" ht="255.75" hidden="1" customHeight="1">
      <c r="A273" s="403"/>
      <c r="B273" s="43">
        <v>0</v>
      </c>
      <c r="C273" s="135" t="s">
        <v>889</v>
      </c>
      <c r="D273" s="43">
        <v>2026</v>
      </c>
      <c r="E273" s="49" t="s">
        <v>952</v>
      </c>
      <c r="F273" s="141">
        <f t="shared" si="53"/>
        <v>0</v>
      </c>
      <c r="G273" s="13"/>
      <c r="H273" s="43"/>
      <c r="I273" s="32">
        <v>0</v>
      </c>
      <c r="J273" s="13"/>
      <c r="K273" s="13"/>
      <c r="L273" s="43" t="s">
        <v>834</v>
      </c>
      <c r="M273" s="43" t="s">
        <v>25</v>
      </c>
      <c r="N273" s="63" t="s">
        <v>908</v>
      </c>
    </row>
    <row r="274" spans="1:14" ht="235.5" hidden="1" customHeight="1">
      <c r="A274" s="403"/>
      <c r="B274" s="43">
        <v>0</v>
      </c>
      <c r="C274" s="29" t="s">
        <v>835</v>
      </c>
      <c r="D274" s="43">
        <v>2026</v>
      </c>
      <c r="E274" s="49" t="s">
        <v>952</v>
      </c>
      <c r="F274" s="141">
        <f t="shared" si="53"/>
        <v>0</v>
      </c>
      <c r="G274" s="13"/>
      <c r="H274" s="43"/>
      <c r="I274" s="32">
        <v>0</v>
      </c>
      <c r="J274" s="13"/>
      <c r="K274" s="13"/>
      <c r="L274" s="43" t="s">
        <v>834</v>
      </c>
      <c r="M274" s="43" t="s">
        <v>25</v>
      </c>
      <c r="N274" s="63" t="s">
        <v>908</v>
      </c>
    </row>
    <row r="275" spans="1:14" ht="191.25" hidden="1" customHeight="1">
      <c r="A275" s="403"/>
      <c r="B275" s="43">
        <v>1</v>
      </c>
      <c r="C275" s="29" t="s">
        <v>836</v>
      </c>
      <c r="D275" s="43">
        <v>2026</v>
      </c>
      <c r="E275" s="49" t="s">
        <v>837</v>
      </c>
      <c r="F275" s="141">
        <f t="shared" si="53"/>
        <v>5</v>
      </c>
      <c r="G275" s="13"/>
      <c r="H275" s="142"/>
      <c r="I275" s="32">
        <v>5</v>
      </c>
      <c r="J275" s="13"/>
      <c r="K275" s="13"/>
      <c r="L275" s="66" t="s">
        <v>838</v>
      </c>
      <c r="M275" s="143" t="s">
        <v>142</v>
      </c>
    </row>
    <row r="276" spans="1:14" ht="206.25" hidden="1" customHeight="1">
      <c r="A276" s="403"/>
      <c r="B276" s="43">
        <v>2</v>
      </c>
      <c r="C276" s="144" t="s">
        <v>961</v>
      </c>
      <c r="D276" s="43">
        <v>2026</v>
      </c>
      <c r="E276" s="49" t="s">
        <v>951</v>
      </c>
      <c r="F276" s="141">
        <f t="shared" si="53"/>
        <v>6800</v>
      </c>
      <c r="G276" s="13"/>
      <c r="H276" s="142"/>
      <c r="I276" s="32">
        <v>6800</v>
      </c>
      <c r="J276" s="13"/>
      <c r="K276" s="13"/>
      <c r="L276" s="66" t="s">
        <v>20</v>
      </c>
      <c r="M276" s="43" t="s">
        <v>20</v>
      </c>
      <c r="N276" s="220">
        <f>I275+I276+I277+I278+I279+I280+I281+I282+I283+I284+I285+I286+I287+I288</f>
        <v>42805</v>
      </c>
    </row>
    <row r="277" spans="1:14" ht="246" hidden="1" customHeight="1">
      <c r="A277" s="403"/>
      <c r="B277" s="218">
        <v>3</v>
      </c>
      <c r="C277" s="144" t="s">
        <v>963</v>
      </c>
      <c r="D277" s="43">
        <v>2026</v>
      </c>
      <c r="E277" s="49" t="s">
        <v>1019</v>
      </c>
      <c r="F277" s="141">
        <f t="shared" si="53"/>
        <v>2500</v>
      </c>
      <c r="G277" s="13"/>
      <c r="H277" s="142"/>
      <c r="I277" s="32">
        <v>2500</v>
      </c>
      <c r="J277" s="13"/>
      <c r="K277" s="13"/>
      <c r="L277" s="66" t="s">
        <v>964</v>
      </c>
      <c r="M277" s="43" t="s">
        <v>142</v>
      </c>
      <c r="N277" s="63">
        <f>42805+17600</f>
        <v>60405</v>
      </c>
    </row>
    <row r="278" spans="1:14" ht="238.5" hidden="1" customHeight="1">
      <c r="A278" s="403"/>
      <c r="B278" s="218">
        <v>4</v>
      </c>
      <c r="C278" s="144" t="s">
        <v>962</v>
      </c>
      <c r="D278" s="43">
        <v>2026</v>
      </c>
      <c r="E278" s="49" t="s">
        <v>1019</v>
      </c>
      <c r="F278" s="141">
        <f t="shared" si="53"/>
        <v>2500</v>
      </c>
      <c r="G278" s="13"/>
      <c r="H278" s="142"/>
      <c r="I278" s="32">
        <v>2500</v>
      </c>
      <c r="J278" s="13"/>
      <c r="K278" s="13"/>
      <c r="L278" s="66" t="s">
        <v>964</v>
      </c>
      <c r="M278" s="43" t="s">
        <v>142</v>
      </c>
    </row>
    <row r="279" spans="1:14" ht="246.75" hidden="1" customHeight="1">
      <c r="A279" s="403"/>
      <c r="B279" s="218">
        <v>5</v>
      </c>
      <c r="C279" s="144" t="s">
        <v>965</v>
      </c>
      <c r="D279" s="43">
        <v>2026</v>
      </c>
      <c r="E279" s="49" t="s">
        <v>1019</v>
      </c>
      <c r="F279" s="141">
        <f t="shared" si="53"/>
        <v>3300</v>
      </c>
      <c r="G279" s="13"/>
      <c r="H279" s="142"/>
      <c r="I279" s="32">
        <v>3300</v>
      </c>
      <c r="J279" s="13"/>
      <c r="K279" s="13"/>
      <c r="L279" s="66" t="s">
        <v>964</v>
      </c>
      <c r="M279" s="43" t="s">
        <v>142</v>
      </c>
    </row>
    <row r="280" spans="1:14" ht="249" hidden="1" customHeight="1">
      <c r="A280" s="403"/>
      <c r="B280" s="218">
        <v>6</v>
      </c>
      <c r="C280" s="144" t="s">
        <v>966</v>
      </c>
      <c r="D280" s="43">
        <v>2026</v>
      </c>
      <c r="E280" s="49" t="s">
        <v>1019</v>
      </c>
      <c r="F280" s="141">
        <f t="shared" si="53"/>
        <v>400</v>
      </c>
      <c r="G280" s="13"/>
      <c r="H280" s="142"/>
      <c r="I280" s="32">
        <v>400</v>
      </c>
      <c r="J280" s="13"/>
      <c r="K280" s="13"/>
      <c r="L280" s="66" t="s">
        <v>964</v>
      </c>
      <c r="M280" s="43" t="s">
        <v>142</v>
      </c>
    </row>
    <row r="281" spans="1:14" ht="244.5" hidden="1" customHeight="1">
      <c r="A281" s="403"/>
      <c r="B281" s="218">
        <v>7</v>
      </c>
      <c r="C281" s="144" t="s">
        <v>967</v>
      </c>
      <c r="D281" s="43">
        <v>2026</v>
      </c>
      <c r="E281" s="49" t="s">
        <v>1019</v>
      </c>
      <c r="F281" s="141">
        <f t="shared" si="53"/>
        <v>1000</v>
      </c>
      <c r="G281" s="13"/>
      <c r="H281" s="142"/>
      <c r="I281" s="32">
        <v>1000</v>
      </c>
      <c r="J281" s="13"/>
      <c r="K281" s="13"/>
      <c r="L281" s="66" t="s">
        <v>964</v>
      </c>
      <c r="M281" s="43" t="s">
        <v>142</v>
      </c>
    </row>
    <row r="282" spans="1:14" ht="246.75" hidden="1" customHeight="1">
      <c r="A282" s="403"/>
      <c r="B282" s="218">
        <v>8</v>
      </c>
      <c r="C282" s="144" t="s">
        <v>968</v>
      </c>
      <c r="D282" s="43">
        <v>2026</v>
      </c>
      <c r="E282" s="49" t="s">
        <v>1019</v>
      </c>
      <c r="F282" s="141">
        <f t="shared" si="53"/>
        <v>5000</v>
      </c>
      <c r="G282" s="13"/>
      <c r="H282" s="142"/>
      <c r="I282" s="32">
        <v>5000</v>
      </c>
      <c r="J282" s="13"/>
      <c r="K282" s="13"/>
      <c r="L282" s="66" t="s">
        <v>964</v>
      </c>
      <c r="M282" s="43" t="s">
        <v>142</v>
      </c>
    </row>
    <row r="283" spans="1:14" ht="200.25" hidden="1" customHeight="1">
      <c r="A283" s="403"/>
      <c r="B283" s="218">
        <v>9</v>
      </c>
      <c r="C283" s="144" t="s">
        <v>969</v>
      </c>
      <c r="D283" s="43">
        <v>2026</v>
      </c>
      <c r="E283" s="49" t="s">
        <v>1009</v>
      </c>
      <c r="F283" s="141">
        <f t="shared" si="53"/>
        <v>1000</v>
      </c>
      <c r="G283" s="13"/>
      <c r="H283" s="142"/>
      <c r="I283" s="32">
        <v>1000</v>
      </c>
      <c r="J283" s="13"/>
      <c r="K283" s="13"/>
      <c r="L283" s="66" t="s">
        <v>964</v>
      </c>
      <c r="M283" s="43" t="s">
        <v>142</v>
      </c>
    </row>
    <row r="284" spans="1:14" ht="234" hidden="1" customHeight="1">
      <c r="A284" s="403"/>
      <c r="B284" s="218">
        <v>10</v>
      </c>
      <c r="C284" s="144" t="s">
        <v>970</v>
      </c>
      <c r="D284" s="43">
        <v>2026</v>
      </c>
      <c r="E284" s="49" t="s">
        <v>1019</v>
      </c>
      <c r="F284" s="141">
        <f t="shared" si="53"/>
        <v>800</v>
      </c>
      <c r="G284" s="13"/>
      <c r="H284" s="142"/>
      <c r="I284" s="32">
        <v>800</v>
      </c>
      <c r="J284" s="13"/>
      <c r="K284" s="13"/>
      <c r="L284" s="66" t="s">
        <v>964</v>
      </c>
      <c r="M284" s="43" t="s">
        <v>142</v>
      </c>
    </row>
    <row r="285" spans="1:14" ht="261" hidden="1" customHeight="1">
      <c r="A285" s="403"/>
      <c r="B285" s="218">
        <v>11</v>
      </c>
      <c r="C285" s="144" t="s">
        <v>971</v>
      </c>
      <c r="D285" s="43">
        <v>2026</v>
      </c>
      <c r="E285" s="49" t="s">
        <v>1019</v>
      </c>
      <c r="F285" s="141">
        <f t="shared" si="53"/>
        <v>10000</v>
      </c>
      <c r="G285" s="13"/>
      <c r="H285" s="142"/>
      <c r="I285" s="32">
        <v>10000</v>
      </c>
      <c r="J285" s="13"/>
      <c r="K285" s="13"/>
      <c r="L285" s="66" t="s">
        <v>964</v>
      </c>
      <c r="M285" s="43" t="s">
        <v>142</v>
      </c>
    </row>
    <row r="286" spans="1:14" ht="200.25" hidden="1" customHeight="1">
      <c r="A286" s="403"/>
      <c r="B286" s="218">
        <v>12</v>
      </c>
      <c r="C286" s="144" t="s">
        <v>972</v>
      </c>
      <c r="D286" s="43">
        <v>2026</v>
      </c>
      <c r="E286" s="49" t="s">
        <v>1019</v>
      </c>
      <c r="F286" s="141">
        <f t="shared" si="53"/>
        <v>3000</v>
      </c>
      <c r="G286" s="13"/>
      <c r="H286" s="142"/>
      <c r="I286" s="32">
        <v>3000</v>
      </c>
      <c r="J286" s="13"/>
      <c r="K286" s="13"/>
      <c r="L286" s="66" t="s">
        <v>964</v>
      </c>
      <c r="M286" s="43" t="s">
        <v>142</v>
      </c>
    </row>
    <row r="287" spans="1:14" ht="237.75" hidden="1" customHeight="1">
      <c r="A287" s="403"/>
      <c r="B287" s="218">
        <v>13</v>
      </c>
      <c r="C287" s="144" t="s">
        <v>973</v>
      </c>
      <c r="D287" s="43">
        <v>2026</v>
      </c>
      <c r="E287" s="49" t="s">
        <v>1019</v>
      </c>
      <c r="F287" s="141">
        <f t="shared" si="53"/>
        <v>6400</v>
      </c>
      <c r="G287" s="13"/>
      <c r="H287" s="142"/>
      <c r="I287" s="32">
        <v>6400</v>
      </c>
      <c r="J287" s="13"/>
      <c r="K287" s="13"/>
      <c r="L287" s="66" t="s">
        <v>964</v>
      </c>
      <c r="M287" s="43" t="s">
        <v>142</v>
      </c>
    </row>
    <row r="288" spans="1:14" ht="254.25" hidden="1" customHeight="1">
      <c r="A288" s="404"/>
      <c r="B288" s="218">
        <v>14</v>
      </c>
      <c r="C288" s="144" t="s">
        <v>974</v>
      </c>
      <c r="D288" s="43">
        <v>2026</v>
      </c>
      <c r="E288" s="49" t="s">
        <v>1019</v>
      </c>
      <c r="F288" s="141">
        <f t="shared" si="53"/>
        <v>100</v>
      </c>
      <c r="G288" s="13"/>
      <c r="H288" s="142"/>
      <c r="I288" s="32">
        <v>100</v>
      </c>
      <c r="J288" s="13"/>
      <c r="K288" s="13"/>
      <c r="L288" s="66" t="s">
        <v>964</v>
      </c>
      <c r="M288" s="43" t="s">
        <v>142</v>
      </c>
    </row>
    <row r="289" spans="1:13" ht="240.75" hidden="1" customHeight="1">
      <c r="A289" s="402" t="s">
        <v>954</v>
      </c>
      <c r="B289" s="218">
        <v>1</v>
      </c>
      <c r="C289" s="144" t="s">
        <v>1013</v>
      </c>
      <c r="D289" s="43">
        <v>2026</v>
      </c>
      <c r="E289" s="49" t="s">
        <v>1015</v>
      </c>
      <c r="F289" s="141">
        <f t="shared" si="53"/>
        <v>400</v>
      </c>
      <c r="G289" s="13"/>
      <c r="H289" s="142"/>
      <c r="I289" s="32">
        <v>400</v>
      </c>
      <c r="J289" s="13"/>
      <c r="K289" s="13"/>
      <c r="L289" s="136" t="s">
        <v>955</v>
      </c>
      <c r="M289" s="43" t="s">
        <v>845</v>
      </c>
    </row>
    <row r="290" spans="1:13" ht="245.25" hidden="1" customHeight="1">
      <c r="A290" s="403"/>
      <c r="B290" s="218">
        <v>2</v>
      </c>
      <c r="C290" s="144" t="s">
        <v>1014</v>
      </c>
      <c r="D290" s="219">
        <v>2026</v>
      </c>
      <c r="E290" s="49" t="s">
        <v>1015</v>
      </c>
      <c r="F290" s="141">
        <f t="shared" si="53"/>
        <v>400</v>
      </c>
      <c r="G290" s="13"/>
      <c r="H290" s="142"/>
      <c r="I290" s="32">
        <v>400</v>
      </c>
      <c r="J290" s="13"/>
      <c r="K290" s="13"/>
      <c r="L290" s="136" t="s">
        <v>958</v>
      </c>
      <c r="M290" s="43" t="s">
        <v>956</v>
      </c>
    </row>
    <row r="291" spans="1:13" ht="262.5" hidden="1" customHeight="1">
      <c r="A291" s="403"/>
      <c r="B291" s="218">
        <v>3</v>
      </c>
      <c r="C291" s="144" t="s">
        <v>1011</v>
      </c>
      <c r="D291" s="219">
        <v>2026</v>
      </c>
      <c r="E291" s="49" t="s">
        <v>1015</v>
      </c>
      <c r="F291" s="141">
        <f t="shared" si="53"/>
        <v>1200</v>
      </c>
      <c r="G291" s="13"/>
      <c r="H291" s="142"/>
      <c r="I291" s="32">
        <v>1200</v>
      </c>
      <c r="J291" s="13"/>
      <c r="K291" s="13"/>
      <c r="L291" s="136" t="s">
        <v>958</v>
      </c>
      <c r="M291" s="43" t="s">
        <v>957</v>
      </c>
    </row>
    <row r="292" spans="1:13" ht="244.5" hidden="1" customHeight="1">
      <c r="A292" s="403"/>
      <c r="B292" s="218">
        <v>4</v>
      </c>
      <c r="C292" s="144" t="s">
        <v>1012</v>
      </c>
      <c r="D292" s="219">
        <v>2026</v>
      </c>
      <c r="E292" s="49" t="s">
        <v>1015</v>
      </c>
      <c r="F292" s="141">
        <f t="shared" si="53"/>
        <v>600</v>
      </c>
      <c r="G292" s="13"/>
      <c r="H292" s="142"/>
      <c r="I292" s="32">
        <v>600</v>
      </c>
      <c r="J292" s="13"/>
      <c r="K292" s="13"/>
      <c r="L292" s="136" t="s">
        <v>958</v>
      </c>
      <c r="M292" s="43" t="s">
        <v>142</v>
      </c>
    </row>
    <row r="293" spans="1:13" ht="214.5" hidden="1" customHeight="1">
      <c r="A293" s="403"/>
      <c r="B293" s="43">
        <v>5</v>
      </c>
      <c r="C293" s="29" t="s">
        <v>976</v>
      </c>
      <c r="D293" s="43">
        <v>2026</v>
      </c>
      <c r="E293" s="49" t="s">
        <v>953</v>
      </c>
      <c r="F293" s="141">
        <f t="shared" si="53"/>
        <v>2000</v>
      </c>
      <c r="G293" s="13"/>
      <c r="H293" s="142"/>
      <c r="I293" s="32">
        <v>2000</v>
      </c>
      <c r="J293" s="13"/>
      <c r="K293" s="13"/>
      <c r="L293" s="66" t="s">
        <v>20</v>
      </c>
      <c r="M293" s="43" t="s">
        <v>20</v>
      </c>
    </row>
    <row r="294" spans="1:13" ht="210.75" hidden="1" customHeight="1">
      <c r="A294" s="403"/>
      <c r="B294" s="43">
        <v>6</v>
      </c>
      <c r="C294" s="29" t="s">
        <v>977</v>
      </c>
      <c r="D294" s="43">
        <v>2026</v>
      </c>
      <c r="E294" s="49" t="s">
        <v>953</v>
      </c>
      <c r="F294" s="141">
        <f t="shared" si="53"/>
        <v>3550</v>
      </c>
      <c r="G294" s="13"/>
      <c r="H294" s="142"/>
      <c r="I294" s="32">
        <v>3550</v>
      </c>
      <c r="J294" s="13"/>
      <c r="K294" s="13"/>
      <c r="L294" s="66" t="s">
        <v>20</v>
      </c>
      <c r="M294" s="43" t="s">
        <v>20</v>
      </c>
    </row>
    <row r="295" spans="1:13" ht="214.5" hidden="1" customHeight="1">
      <c r="A295" s="403"/>
      <c r="B295" s="43">
        <v>7</v>
      </c>
      <c r="C295" s="144" t="s">
        <v>978</v>
      </c>
      <c r="D295" s="43">
        <v>2026</v>
      </c>
      <c r="E295" s="49" t="s">
        <v>953</v>
      </c>
      <c r="F295" s="141">
        <f t="shared" si="53"/>
        <v>300</v>
      </c>
      <c r="G295" s="13"/>
      <c r="H295" s="142"/>
      <c r="I295" s="32">
        <v>300</v>
      </c>
      <c r="J295" s="13"/>
      <c r="K295" s="13"/>
      <c r="L295" s="66" t="s">
        <v>20</v>
      </c>
      <c r="M295" s="43" t="s">
        <v>20</v>
      </c>
    </row>
    <row r="296" spans="1:13" ht="207" hidden="1" customHeight="1">
      <c r="A296" s="403"/>
      <c r="B296" s="218">
        <v>8</v>
      </c>
      <c r="C296" s="135" t="s">
        <v>979</v>
      </c>
      <c r="D296" s="219">
        <v>2026</v>
      </c>
      <c r="E296" s="49" t="s">
        <v>953</v>
      </c>
      <c r="F296" s="141">
        <f t="shared" si="53"/>
        <v>221.38</v>
      </c>
      <c r="G296" s="13"/>
      <c r="H296" s="142"/>
      <c r="I296" s="32">
        <v>221.38</v>
      </c>
      <c r="J296" s="13"/>
      <c r="K296" s="13"/>
      <c r="L296" s="66" t="s">
        <v>20</v>
      </c>
      <c r="M296" s="43" t="s">
        <v>20</v>
      </c>
    </row>
    <row r="297" spans="1:13" ht="222" hidden="1" customHeight="1">
      <c r="A297" s="403"/>
      <c r="B297" s="218">
        <v>9</v>
      </c>
      <c r="C297" s="138" t="s">
        <v>965</v>
      </c>
      <c r="D297" s="219">
        <v>2026</v>
      </c>
      <c r="E297" s="49" t="s">
        <v>953</v>
      </c>
      <c r="F297" s="141">
        <f t="shared" si="53"/>
        <v>430</v>
      </c>
      <c r="G297" s="13"/>
      <c r="H297" s="142"/>
      <c r="I297" s="32">
        <v>430</v>
      </c>
      <c r="J297" s="13"/>
      <c r="K297" s="13"/>
      <c r="L297" s="66" t="s">
        <v>20</v>
      </c>
      <c r="M297" s="43" t="s">
        <v>20</v>
      </c>
    </row>
    <row r="298" spans="1:13" ht="214.5" hidden="1" customHeight="1">
      <c r="A298" s="403"/>
      <c r="B298" s="218">
        <v>10</v>
      </c>
      <c r="C298" s="135" t="s">
        <v>980</v>
      </c>
      <c r="D298" s="219">
        <v>2026</v>
      </c>
      <c r="E298" s="49" t="s">
        <v>953</v>
      </c>
      <c r="F298" s="141">
        <f t="shared" si="53"/>
        <v>320</v>
      </c>
      <c r="G298" s="13"/>
      <c r="H298" s="142"/>
      <c r="I298" s="32">
        <v>320</v>
      </c>
      <c r="J298" s="13"/>
      <c r="K298" s="13"/>
      <c r="L298" s="66" t="s">
        <v>20</v>
      </c>
      <c r="M298" s="43" t="s">
        <v>20</v>
      </c>
    </row>
    <row r="299" spans="1:13" ht="225.75" hidden="1" customHeight="1">
      <c r="A299" s="403"/>
      <c r="B299" s="218">
        <v>11</v>
      </c>
      <c r="C299" s="135" t="s">
        <v>967</v>
      </c>
      <c r="D299" s="219">
        <v>2026</v>
      </c>
      <c r="E299" s="49" t="s">
        <v>953</v>
      </c>
      <c r="F299" s="141">
        <f t="shared" si="53"/>
        <v>95</v>
      </c>
      <c r="G299" s="13"/>
      <c r="H299" s="142"/>
      <c r="I299" s="32">
        <v>95</v>
      </c>
      <c r="J299" s="13"/>
      <c r="K299" s="13"/>
      <c r="L299" s="235" t="s">
        <v>20</v>
      </c>
      <c r="M299" s="43" t="s">
        <v>20</v>
      </c>
    </row>
    <row r="300" spans="1:13" ht="229.5" hidden="1" customHeight="1">
      <c r="A300" s="403"/>
      <c r="B300" s="43">
        <v>12</v>
      </c>
      <c r="C300" s="29" t="s">
        <v>981</v>
      </c>
      <c r="D300" s="43">
        <v>2026</v>
      </c>
      <c r="E300" s="49" t="s">
        <v>953</v>
      </c>
      <c r="F300" s="141">
        <f t="shared" si="53"/>
        <v>3194.62</v>
      </c>
      <c r="G300" s="13"/>
      <c r="H300" s="142"/>
      <c r="I300" s="32">
        <v>3194.62</v>
      </c>
      <c r="J300" s="13"/>
      <c r="K300" s="13"/>
      <c r="L300" s="66" t="s">
        <v>20</v>
      </c>
      <c r="M300" s="43" t="s">
        <v>20</v>
      </c>
    </row>
    <row r="301" spans="1:13" ht="210" hidden="1" customHeight="1">
      <c r="A301" s="403"/>
      <c r="B301" s="43">
        <v>13</v>
      </c>
      <c r="C301" s="29" t="s">
        <v>982</v>
      </c>
      <c r="D301" s="43">
        <v>2026</v>
      </c>
      <c r="E301" s="49" t="s">
        <v>953</v>
      </c>
      <c r="F301" s="141">
        <f t="shared" si="53"/>
        <v>2000</v>
      </c>
      <c r="G301" s="13"/>
      <c r="H301" s="142"/>
      <c r="I301" s="32">
        <v>2000</v>
      </c>
      <c r="J301" s="13"/>
      <c r="K301" s="13"/>
      <c r="L301" s="66" t="s">
        <v>20</v>
      </c>
      <c r="M301" s="43" t="s">
        <v>20</v>
      </c>
    </row>
    <row r="302" spans="1:13" ht="231" hidden="1" customHeight="1">
      <c r="A302" s="403"/>
      <c r="B302" s="43">
        <v>14</v>
      </c>
      <c r="C302" s="29" t="s">
        <v>969</v>
      </c>
      <c r="D302" s="43">
        <v>2026</v>
      </c>
      <c r="E302" s="49" t="s">
        <v>953</v>
      </c>
      <c r="F302" s="141">
        <f t="shared" si="53"/>
        <v>700</v>
      </c>
      <c r="G302" s="13"/>
      <c r="H302" s="142"/>
      <c r="I302" s="32">
        <v>700</v>
      </c>
      <c r="J302" s="13"/>
      <c r="K302" s="13"/>
      <c r="L302" s="66" t="s">
        <v>20</v>
      </c>
      <c r="M302" s="43" t="s">
        <v>20</v>
      </c>
    </row>
    <row r="303" spans="1:13" ht="211.5" hidden="1" customHeight="1">
      <c r="A303" s="403"/>
      <c r="B303" s="43">
        <v>15</v>
      </c>
      <c r="C303" s="29" t="s">
        <v>983</v>
      </c>
      <c r="D303" s="43">
        <v>2026</v>
      </c>
      <c r="E303" s="49" t="s">
        <v>953</v>
      </c>
      <c r="F303" s="141">
        <f t="shared" si="53"/>
        <v>1119</v>
      </c>
      <c r="G303" s="13"/>
      <c r="H303" s="142"/>
      <c r="I303" s="32">
        <v>1119</v>
      </c>
      <c r="J303" s="13"/>
      <c r="K303" s="13"/>
      <c r="L303" s="66" t="s">
        <v>20</v>
      </c>
      <c r="M303" s="43" t="s">
        <v>20</v>
      </c>
    </row>
    <row r="304" spans="1:13" ht="215.25" hidden="1" customHeight="1">
      <c r="A304" s="403"/>
      <c r="B304" s="43">
        <v>16</v>
      </c>
      <c r="C304" s="29" t="s">
        <v>984</v>
      </c>
      <c r="D304" s="43">
        <v>2026</v>
      </c>
      <c r="E304" s="49" t="s">
        <v>953</v>
      </c>
      <c r="F304" s="141">
        <f t="shared" si="53"/>
        <v>70</v>
      </c>
      <c r="G304" s="13"/>
      <c r="H304" s="142"/>
      <c r="I304" s="32">
        <v>70</v>
      </c>
      <c r="J304" s="13"/>
      <c r="K304" s="13"/>
      <c r="L304" s="66" t="s">
        <v>20</v>
      </c>
      <c r="M304" s="43" t="s">
        <v>20</v>
      </c>
    </row>
    <row r="305" spans="1:13" ht="211.5" hidden="1" customHeight="1">
      <c r="A305" s="225"/>
      <c r="B305" s="43">
        <v>17</v>
      </c>
      <c r="C305" s="29" t="s">
        <v>985</v>
      </c>
      <c r="D305" s="43">
        <v>2026</v>
      </c>
      <c r="E305" s="49" t="s">
        <v>953</v>
      </c>
      <c r="F305" s="141">
        <f t="shared" si="53"/>
        <v>1000</v>
      </c>
      <c r="G305" s="13"/>
      <c r="H305" s="142"/>
      <c r="I305" s="32">
        <v>1000</v>
      </c>
      <c r="J305" s="13"/>
      <c r="K305" s="13"/>
      <c r="L305" s="66" t="s">
        <v>20</v>
      </c>
      <c r="M305" s="43" t="s">
        <v>20</v>
      </c>
    </row>
    <row r="306" spans="1:13" ht="266.25" hidden="1" customHeight="1">
      <c r="A306" s="225" t="s">
        <v>954</v>
      </c>
      <c r="B306" s="43">
        <v>18</v>
      </c>
      <c r="C306" s="29" t="s">
        <v>1002</v>
      </c>
      <c r="D306" s="43">
        <v>2026</v>
      </c>
      <c r="E306" s="233" t="s">
        <v>1010</v>
      </c>
      <c r="F306" s="141">
        <f t="shared" si="53"/>
        <v>1000</v>
      </c>
      <c r="G306" s="13"/>
      <c r="H306" s="142"/>
      <c r="I306" s="32">
        <v>1000</v>
      </c>
      <c r="J306" s="13"/>
      <c r="K306" s="13"/>
      <c r="L306" s="230" t="s">
        <v>20</v>
      </c>
      <c r="M306" s="85" t="s">
        <v>20</v>
      </c>
    </row>
    <row r="307" spans="1:13" ht="247.5" hidden="1" customHeight="1">
      <c r="A307" s="11" t="s">
        <v>995</v>
      </c>
      <c r="B307" s="43">
        <v>1</v>
      </c>
      <c r="C307" s="29" t="s">
        <v>996</v>
      </c>
      <c r="D307" s="43">
        <v>2026</v>
      </c>
      <c r="E307" s="49" t="s">
        <v>997</v>
      </c>
      <c r="F307" s="141">
        <f t="shared" si="53"/>
        <v>1500</v>
      </c>
      <c r="G307" s="13"/>
      <c r="H307" s="142"/>
      <c r="I307" s="32">
        <v>1500</v>
      </c>
      <c r="J307" s="13"/>
      <c r="K307" s="13"/>
      <c r="L307" s="139" t="s">
        <v>208</v>
      </c>
      <c r="M307" s="85" t="s">
        <v>142</v>
      </c>
    </row>
    <row r="308" spans="1:13" ht="14.25" hidden="1" customHeight="1">
      <c r="A308" s="3"/>
      <c r="B308" s="3"/>
      <c r="C308" s="14" t="s">
        <v>368</v>
      </c>
      <c r="D308" s="3"/>
      <c r="E308" s="3"/>
      <c r="F308" s="13">
        <f t="shared" si="53"/>
        <v>62905</v>
      </c>
      <c r="G308" s="13">
        <f>SUM(G272:G307)</f>
        <v>0</v>
      </c>
      <c r="H308" s="13">
        <f t="shared" ref="H308:K308" si="54">SUM(H272:H307)</f>
        <v>0</v>
      </c>
      <c r="I308" s="13">
        <f t="shared" si="54"/>
        <v>62905</v>
      </c>
      <c r="J308" s="13">
        <f t="shared" si="54"/>
        <v>0</v>
      </c>
      <c r="K308" s="13">
        <f t="shared" si="54"/>
        <v>0</v>
      </c>
      <c r="L308" s="3"/>
      <c r="M308" s="3"/>
    </row>
    <row r="309" spans="1:13" ht="15" hidden="1" customHeight="1">
      <c r="A309" s="399" t="s">
        <v>823</v>
      </c>
      <c r="B309" s="400"/>
      <c r="C309" s="400"/>
      <c r="D309" s="400"/>
      <c r="E309" s="400"/>
      <c r="F309" s="400"/>
      <c r="G309" s="400"/>
      <c r="H309" s="400"/>
      <c r="I309" s="400"/>
      <c r="J309" s="400"/>
      <c r="K309" s="400"/>
      <c r="L309" s="400"/>
      <c r="M309" s="401"/>
    </row>
    <row r="310" spans="1:13" ht="107.25" hidden="1" customHeight="1">
      <c r="A310" s="394" t="s">
        <v>21</v>
      </c>
      <c r="B310" s="68">
        <v>1</v>
      </c>
      <c r="C310" s="16" t="s">
        <v>33</v>
      </c>
      <c r="D310" s="68">
        <v>2026</v>
      </c>
      <c r="E310" s="35" t="s">
        <v>34</v>
      </c>
      <c r="F310" s="17">
        <f t="shared" ref="F310:F348" si="55">G310+H310+I310+J310+K310</f>
        <v>62543</v>
      </c>
      <c r="G310" s="17">
        <v>62543</v>
      </c>
      <c r="H310" s="17"/>
      <c r="I310" s="17"/>
      <c r="J310" s="17"/>
      <c r="K310" s="17"/>
      <c r="L310" s="35" t="s">
        <v>35</v>
      </c>
      <c r="M310" s="68" t="s">
        <v>846</v>
      </c>
    </row>
    <row r="311" spans="1:13" ht="92.25" hidden="1" customHeight="1">
      <c r="A311" s="405"/>
      <c r="B311" s="68">
        <v>2</v>
      </c>
      <c r="C311" s="148" t="s">
        <v>847</v>
      </c>
      <c r="D311" s="149">
        <v>2026</v>
      </c>
      <c r="E311" s="150" t="s">
        <v>34</v>
      </c>
      <c r="F311" s="151">
        <f t="shared" si="55"/>
        <v>69100.7</v>
      </c>
      <c r="G311" s="151">
        <v>69100.7</v>
      </c>
      <c r="H311" s="151"/>
      <c r="I311" s="152"/>
      <c r="J311" s="152"/>
      <c r="K311" s="152"/>
      <c r="L311" s="150" t="s">
        <v>848</v>
      </c>
      <c r="M311" s="149" t="s">
        <v>849</v>
      </c>
    </row>
    <row r="312" spans="1:13" ht="107.25" hidden="1" customHeight="1">
      <c r="A312" s="405"/>
      <c r="B312" s="149">
        <v>3</v>
      </c>
      <c r="C312" s="11" t="s">
        <v>850</v>
      </c>
      <c r="D312" s="149">
        <v>2026</v>
      </c>
      <c r="E312" s="150" t="s">
        <v>34</v>
      </c>
      <c r="F312" s="151">
        <f t="shared" si="55"/>
        <v>11441</v>
      </c>
      <c r="G312" s="151">
        <v>11441</v>
      </c>
      <c r="H312" s="151"/>
      <c r="I312" s="152"/>
      <c r="J312" s="152"/>
      <c r="K312" s="152"/>
      <c r="L312" s="150" t="s">
        <v>848</v>
      </c>
      <c r="M312" s="149" t="s">
        <v>851</v>
      </c>
    </row>
    <row r="313" spans="1:13" ht="180.75" hidden="1" customHeight="1">
      <c r="A313" s="405"/>
      <c r="B313" s="149">
        <v>4</v>
      </c>
      <c r="C313" s="153" t="s">
        <v>852</v>
      </c>
      <c r="D313" s="149">
        <v>2026</v>
      </c>
      <c r="E313" s="150" t="s">
        <v>34</v>
      </c>
      <c r="F313" s="151">
        <f t="shared" si="55"/>
        <v>2072.6</v>
      </c>
      <c r="G313" s="151">
        <v>2072.6</v>
      </c>
      <c r="H313" s="151"/>
      <c r="I313" s="152"/>
      <c r="J313" s="152"/>
      <c r="K313" s="152"/>
      <c r="L313" s="150" t="s">
        <v>848</v>
      </c>
      <c r="M313" s="149" t="s">
        <v>124</v>
      </c>
    </row>
    <row r="314" spans="1:13" ht="123" hidden="1" customHeight="1">
      <c r="A314" s="405"/>
      <c r="B314" s="149">
        <v>5</v>
      </c>
      <c r="C314" s="154" t="s">
        <v>853</v>
      </c>
      <c r="D314" s="149">
        <v>2026</v>
      </c>
      <c r="E314" s="150" t="s">
        <v>34</v>
      </c>
      <c r="F314" s="151">
        <f t="shared" si="55"/>
        <v>669.6</v>
      </c>
      <c r="G314" s="151">
        <v>669.6</v>
      </c>
      <c r="H314" s="151"/>
      <c r="I314" s="152"/>
      <c r="J314" s="152"/>
      <c r="K314" s="152"/>
      <c r="L314" s="150" t="s">
        <v>854</v>
      </c>
      <c r="M314" s="149" t="s">
        <v>855</v>
      </c>
    </row>
    <row r="315" spans="1:13" ht="101.25" hidden="1" customHeight="1">
      <c r="A315" s="405"/>
      <c r="B315" s="68">
        <v>6</v>
      </c>
      <c r="C315" s="16" t="s">
        <v>36</v>
      </c>
      <c r="D315" s="68">
        <v>2026</v>
      </c>
      <c r="E315" s="35" t="s">
        <v>34</v>
      </c>
      <c r="F315" s="151">
        <f t="shared" si="55"/>
        <v>21420</v>
      </c>
      <c r="G315" s="151">
        <v>21420</v>
      </c>
      <c r="H315" s="151"/>
      <c r="I315" s="152"/>
      <c r="J315" s="152"/>
      <c r="K315" s="152"/>
      <c r="L315" s="150" t="s">
        <v>37</v>
      </c>
      <c r="M315" s="149" t="s">
        <v>856</v>
      </c>
    </row>
    <row r="316" spans="1:13" ht="176.25" hidden="1" customHeight="1">
      <c r="A316" s="405"/>
      <c r="B316" s="68">
        <v>7</v>
      </c>
      <c r="C316" s="16" t="s">
        <v>38</v>
      </c>
      <c r="D316" s="68">
        <v>2026</v>
      </c>
      <c r="E316" s="35" t="s">
        <v>34</v>
      </c>
      <c r="F316" s="17">
        <f t="shared" si="55"/>
        <v>4349.5</v>
      </c>
      <c r="G316" s="151">
        <v>4349.5</v>
      </c>
      <c r="H316" s="151"/>
      <c r="I316" s="152"/>
      <c r="J316" s="152"/>
      <c r="K316" s="152"/>
      <c r="L316" s="150" t="s">
        <v>37</v>
      </c>
      <c r="M316" s="149" t="s">
        <v>857</v>
      </c>
    </row>
    <row r="317" spans="1:13" ht="130.5" hidden="1" customHeight="1">
      <c r="A317" s="405"/>
      <c r="B317" s="68">
        <v>8</v>
      </c>
      <c r="C317" s="16" t="s">
        <v>39</v>
      </c>
      <c r="D317" s="68">
        <v>2026</v>
      </c>
      <c r="E317" s="35" t="s">
        <v>34</v>
      </c>
      <c r="F317" s="17">
        <f t="shared" si="55"/>
        <v>593</v>
      </c>
      <c r="G317" s="151">
        <v>593</v>
      </c>
      <c r="H317" s="151"/>
      <c r="I317" s="152"/>
      <c r="J317" s="152"/>
      <c r="K317" s="152"/>
      <c r="L317" s="150" t="s">
        <v>37</v>
      </c>
      <c r="M317" s="149" t="s">
        <v>858</v>
      </c>
    </row>
    <row r="318" spans="1:13" ht="96.75" hidden="1" customHeight="1">
      <c r="A318" s="405"/>
      <c r="B318" s="68">
        <v>9</v>
      </c>
      <c r="C318" s="16" t="s">
        <v>42</v>
      </c>
      <c r="D318" s="68">
        <v>2026</v>
      </c>
      <c r="E318" s="35" t="s">
        <v>34</v>
      </c>
      <c r="F318" s="17">
        <f t="shared" si="55"/>
        <v>72819.399999999994</v>
      </c>
      <c r="G318" s="151">
        <v>72819.399999999994</v>
      </c>
      <c r="H318" s="151"/>
      <c r="I318" s="152"/>
      <c r="J318" s="152"/>
      <c r="K318" s="152"/>
      <c r="L318" s="150" t="s">
        <v>37</v>
      </c>
      <c r="M318" s="150" t="s">
        <v>46</v>
      </c>
    </row>
    <row r="319" spans="1:13" ht="99.75" hidden="1" customHeight="1">
      <c r="A319" s="405"/>
      <c r="B319" s="68">
        <v>10</v>
      </c>
      <c r="C319" s="155" t="s">
        <v>860</v>
      </c>
      <c r="D319" s="68">
        <v>2026</v>
      </c>
      <c r="E319" s="35" t="s">
        <v>34</v>
      </c>
      <c r="F319" s="17">
        <f t="shared" si="55"/>
        <v>4280.8</v>
      </c>
      <c r="G319" s="151"/>
      <c r="H319" s="151"/>
      <c r="I319" s="152">
        <v>4280.8</v>
      </c>
      <c r="J319" s="152"/>
      <c r="K319" s="152"/>
      <c r="L319" s="150" t="s">
        <v>43</v>
      </c>
      <c r="M319" s="150" t="s">
        <v>859</v>
      </c>
    </row>
    <row r="320" spans="1:13" ht="98.25" hidden="1" customHeight="1">
      <c r="A320" s="405"/>
      <c r="B320" s="68">
        <v>11</v>
      </c>
      <c r="C320" s="16" t="s">
        <v>44</v>
      </c>
      <c r="D320" s="68">
        <v>2026</v>
      </c>
      <c r="E320" s="35" t="s">
        <v>34</v>
      </c>
      <c r="F320" s="17">
        <f t="shared" si="55"/>
        <v>0</v>
      </c>
      <c r="G320" s="147"/>
      <c r="H320" s="147"/>
      <c r="I320" s="17"/>
      <c r="J320" s="17"/>
      <c r="K320" s="17"/>
      <c r="L320" s="35" t="s">
        <v>45</v>
      </c>
      <c r="M320" s="35" t="s">
        <v>681</v>
      </c>
    </row>
    <row r="321" spans="1:13" ht="52.5" hidden="1" customHeight="1">
      <c r="A321" s="405"/>
      <c r="B321" s="68">
        <v>12</v>
      </c>
      <c r="C321" s="16" t="s">
        <v>48</v>
      </c>
      <c r="D321" s="68">
        <v>2026</v>
      </c>
      <c r="E321" s="35" t="s">
        <v>34</v>
      </c>
      <c r="F321" s="17">
        <f t="shared" si="55"/>
        <v>20.803000000000001</v>
      </c>
      <c r="G321" s="147"/>
      <c r="H321" s="147"/>
      <c r="I321" s="152">
        <v>20.803000000000001</v>
      </c>
      <c r="J321" s="152"/>
      <c r="K321" s="152"/>
      <c r="L321" s="150" t="s">
        <v>49</v>
      </c>
      <c r="M321" s="150" t="s">
        <v>19</v>
      </c>
    </row>
    <row r="322" spans="1:13" ht="66" hidden="1" customHeight="1">
      <c r="A322" s="405"/>
      <c r="B322" s="68">
        <v>13</v>
      </c>
      <c r="C322" s="36" t="s">
        <v>50</v>
      </c>
      <c r="D322" s="68">
        <v>2026</v>
      </c>
      <c r="E322" s="35" t="s">
        <v>34</v>
      </c>
      <c r="F322" s="17">
        <f t="shared" si="55"/>
        <v>15</v>
      </c>
      <c r="G322" s="17"/>
      <c r="H322" s="17"/>
      <c r="I322" s="152">
        <v>15</v>
      </c>
      <c r="J322" s="152"/>
      <c r="K322" s="152"/>
      <c r="L322" s="35" t="s">
        <v>51</v>
      </c>
      <c r="M322" s="150" t="s">
        <v>19</v>
      </c>
    </row>
    <row r="323" spans="1:13" ht="116.25" hidden="1" customHeight="1">
      <c r="A323" s="405"/>
      <c r="B323" s="68">
        <v>14</v>
      </c>
      <c r="C323" s="36" t="s">
        <v>52</v>
      </c>
      <c r="D323" s="68">
        <v>2026</v>
      </c>
      <c r="E323" s="35" t="s">
        <v>34</v>
      </c>
      <c r="F323" s="17">
        <f t="shared" si="55"/>
        <v>6</v>
      </c>
      <c r="G323" s="17"/>
      <c r="H323" s="17"/>
      <c r="I323" s="152">
        <v>6</v>
      </c>
      <c r="J323" s="152"/>
      <c r="K323" s="152"/>
      <c r="L323" s="43" t="s">
        <v>37</v>
      </c>
      <c r="M323" s="150" t="s">
        <v>53</v>
      </c>
    </row>
    <row r="324" spans="1:13" ht="51.75" hidden="1" customHeight="1">
      <c r="A324" s="405"/>
      <c r="B324" s="68">
        <v>15</v>
      </c>
      <c r="C324" s="36" t="s">
        <v>54</v>
      </c>
      <c r="D324" s="68">
        <v>2026</v>
      </c>
      <c r="E324" s="35" t="s">
        <v>34</v>
      </c>
      <c r="F324" s="17">
        <f t="shared" si="55"/>
        <v>158.32900000000001</v>
      </c>
      <c r="G324" s="17"/>
      <c r="H324" s="17"/>
      <c r="I324" s="152">
        <v>158.32900000000001</v>
      </c>
      <c r="J324" s="152"/>
      <c r="K324" s="152"/>
      <c r="L324" s="35" t="s">
        <v>55</v>
      </c>
      <c r="M324" s="150" t="s">
        <v>71</v>
      </c>
    </row>
    <row r="325" spans="1:13" ht="87.75" hidden="1" customHeight="1">
      <c r="A325" s="405"/>
      <c r="B325" s="68">
        <v>16</v>
      </c>
      <c r="C325" s="36" t="s">
        <v>56</v>
      </c>
      <c r="D325" s="68">
        <v>2026</v>
      </c>
      <c r="E325" s="35" t="s">
        <v>34</v>
      </c>
      <c r="F325" s="17">
        <f t="shared" si="55"/>
        <v>6.1920000000000002</v>
      </c>
      <c r="G325" s="17"/>
      <c r="H325" s="17"/>
      <c r="I325" s="152">
        <v>6.1920000000000002</v>
      </c>
      <c r="J325" s="152"/>
      <c r="K325" s="152"/>
      <c r="L325" s="35" t="s">
        <v>55</v>
      </c>
      <c r="M325" s="150" t="s">
        <v>63</v>
      </c>
    </row>
    <row r="326" spans="1:13" ht="55.5" hidden="1" customHeight="1">
      <c r="A326" s="405"/>
      <c r="B326" s="68">
        <v>17</v>
      </c>
      <c r="C326" s="36" t="s">
        <v>58</v>
      </c>
      <c r="D326" s="68">
        <v>2026</v>
      </c>
      <c r="E326" s="35" t="s">
        <v>34</v>
      </c>
      <c r="F326" s="17">
        <f t="shared" si="55"/>
        <v>15.292999999999999</v>
      </c>
      <c r="G326" s="17"/>
      <c r="H326" s="17"/>
      <c r="I326" s="152">
        <v>15.292999999999999</v>
      </c>
      <c r="J326" s="152"/>
      <c r="K326" s="152"/>
      <c r="L326" s="35" t="s">
        <v>59</v>
      </c>
      <c r="M326" s="150" t="s">
        <v>60</v>
      </c>
    </row>
    <row r="327" spans="1:13" ht="85.5" hidden="1" customHeight="1">
      <c r="A327" s="405"/>
      <c r="B327" s="68">
        <v>18</v>
      </c>
      <c r="C327" s="70" t="s">
        <v>61</v>
      </c>
      <c r="D327" s="68">
        <v>2026</v>
      </c>
      <c r="E327" s="35" t="s">
        <v>34</v>
      </c>
      <c r="F327" s="17">
        <f t="shared" si="55"/>
        <v>14.8</v>
      </c>
      <c r="G327" s="17"/>
      <c r="H327" s="17"/>
      <c r="I327" s="152">
        <v>14.8</v>
      </c>
      <c r="J327" s="152"/>
      <c r="K327" s="152"/>
      <c r="L327" s="37" t="s">
        <v>62</v>
      </c>
      <c r="M327" s="150" t="s">
        <v>63</v>
      </c>
    </row>
    <row r="328" spans="1:13" ht="82.5" hidden="1" customHeight="1">
      <c r="A328" s="405"/>
      <c r="B328" s="68">
        <v>19</v>
      </c>
      <c r="C328" s="36" t="s">
        <v>64</v>
      </c>
      <c r="D328" s="68">
        <v>2026</v>
      </c>
      <c r="E328" s="35" t="s">
        <v>34</v>
      </c>
      <c r="F328" s="17">
        <f t="shared" si="55"/>
        <v>101</v>
      </c>
      <c r="G328" s="17"/>
      <c r="H328" s="17"/>
      <c r="I328" s="152">
        <v>101</v>
      </c>
      <c r="J328" s="152"/>
      <c r="K328" s="152"/>
      <c r="L328" s="156" t="s">
        <v>65</v>
      </c>
      <c r="M328" s="150" t="s">
        <v>66</v>
      </c>
    </row>
    <row r="329" spans="1:13" ht="63" hidden="1" customHeight="1">
      <c r="A329" s="405"/>
      <c r="B329" s="68">
        <v>20</v>
      </c>
      <c r="C329" s="36" t="s">
        <v>67</v>
      </c>
      <c r="D329" s="68">
        <v>2026</v>
      </c>
      <c r="E329" s="35" t="s">
        <v>34</v>
      </c>
      <c r="F329" s="17">
        <f t="shared" si="55"/>
        <v>25.9</v>
      </c>
      <c r="G329" s="17"/>
      <c r="H329" s="17"/>
      <c r="I329" s="152">
        <v>25.9</v>
      </c>
      <c r="J329" s="152"/>
      <c r="K329" s="152"/>
      <c r="L329" s="156" t="s">
        <v>65</v>
      </c>
      <c r="M329" s="150" t="s">
        <v>861</v>
      </c>
    </row>
    <row r="330" spans="1:13" ht="66.75" hidden="1" customHeight="1">
      <c r="A330" s="405"/>
      <c r="B330" s="68">
        <v>21</v>
      </c>
      <c r="C330" s="36" t="s">
        <v>69</v>
      </c>
      <c r="D330" s="68">
        <v>2026</v>
      </c>
      <c r="E330" s="35" t="s">
        <v>34</v>
      </c>
      <c r="F330" s="17">
        <f t="shared" si="55"/>
        <v>27.8</v>
      </c>
      <c r="G330" s="17"/>
      <c r="H330" s="17"/>
      <c r="I330" s="152">
        <v>27.8</v>
      </c>
      <c r="J330" s="152"/>
      <c r="K330" s="152"/>
      <c r="L330" s="150" t="s">
        <v>70</v>
      </c>
      <c r="M330" s="150" t="s">
        <v>53</v>
      </c>
    </row>
    <row r="331" spans="1:13" ht="66" hidden="1" customHeight="1">
      <c r="A331" s="405"/>
      <c r="B331" s="68">
        <v>22</v>
      </c>
      <c r="C331" s="36" t="s">
        <v>72</v>
      </c>
      <c r="D331" s="68">
        <v>2026</v>
      </c>
      <c r="E331" s="35" t="s">
        <v>34</v>
      </c>
      <c r="F331" s="17">
        <f t="shared" si="55"/>
        <v>74.375</v>
      </c>
      <c r="G331" s="17"/>
      <c r="H331" s="17"/>
      <c r="I331" s="152">
        <v>74.375</v>
      </c>
      <c r="J331" s="152"/>
      <c r="K331" s="152"/>
      <c r="L331" s="35" t="s">
        <v>47</v>
      </c>
      <c r="M331" s="150" t="s">
        <v>862</v>
      </c>
    </row>
    <row r="332" spans="1:13" ht="93.75" hidden="1" customHeight="1">
      <c r="A332" s="405"/>
      <c r="B332" s="68">
        <v>23</v>
      </c>
      <c r="C332" s="36" t="s">
        <v>73</v>
      </c>
      <c r="D332" s="68">
        <v>2026</v>
      </c>
      <c r="E332" s="35" t="s">
        <v>34</v>
      </c>
      <c r="F332" s="17">
        <f t="shared" si="55"/>
        <v>1677.51</v>
      </c>
      <c r="G332" s="151">
        <v>1677.51</v>
      </c>
      <c r="H332" s="151"/>
      <c r="I332" s="152"/>
      <c r="J332" s="152"/>
      <c r="K332" s="152"/>
      <c r="L332" s="35" t="s">
        <v>74</v>
      </c>
      <c r="M332" s="150" t="s">
        <v>863</v>
      </c>
    </row>
    <row r="333" spans="1:13" ht="82.5" hidden="1" customHeight="1">
      <c r="A333" s="405"/>
      <c r="B333" s="68">
        <v>24</v>
      </c>
      <c r="C333" s="36" t="s">
        <v>75</v>
      </c>
      <c r="D333" s="68">
        <v>2026</v>
      </c>
      <c r="E333" s="35" t="s">
        <v>34</v>
      </c>
      <c r="F333" s="17">
        <f t="shared" si="55"/>
        <v>180</v>
      </c>
      <c r="G333" s="151"/>
      <c r="H333" s="151"/>
      <c r="I333" s="152">
        <v>180</v>
      </c>
      <c r="J333" s="152"/>
      <c r="K333" s="152"/>
      <c r="L333" s="35" t="s">
        <v>76</v>
      </c>
      <c r="M333" s="150" t="s">
        <v>77</v>
      </c>
    </row>
    <row r="334" spans="1:13" ht="112.5" hidden="1" customHeight="1">
      <c r="A334" s="405"/>
      <c r="B334" s="68">
        <v>25</v>
      </c>
      <c r="C334" s="36" t="s">
        <v>78</v>
      </c>
      <c r="D334" s="68">
        <v>2026</v>
      </c>
      <c r="E334" s="35" t="s">
        <v>34</v>
      </c>
      <c r="F334" s="17">
        <f t="shared" si="55"/>
        <v>138.6</v>
      </c>
      <c r="G334" s="151">
        <v>138.6</v>
      </c>
      <c r="H334" s="151"/>
      <c r="I334" s="152"/>
      <c r="J334" s="152"/>
      <c r="K334" s="152"/>
      <c r="L334" s="35" t="s">
        <v>79</v>
      </c>
      <c r="M334" s="150" t="s">
        <v>98</v>
      </c>
    </row>
    <row r="335" spans="1:13" ht="96.75" hidden="1" customHeight="1">
      <c r="A335" s="405"/>
      <c r="B335" s="68">
        <v>26</v>
      </c>
      <c r="C335" s="36" t="s">
        <v>80</v>
      </c>
      <c r="D335" s="68">
        <v>2026</v>
      </c>
      <c r="E335" s="35" t="s">
        <v>34</v>
      </c>
      <c r="F335" s="17">
        <f t="shared" si="55"/>
        <v>3.6549999999999998</v>
      </c>
      <c r="G335" s="151">
        <v>3.6549999999999998</v>
      </c>
      <c r="H335" s="151"/>
      <c r="I335" s="152"/>
      <c r="J335" s="152"/>
      <c r="K335" s="152"/>
      <c r="L335" s="35" t="s">
        <v>81</v>
      </c>
      <c r="M335" s="150" t="s">
        <v>82</v>
      </c>
    </row>
    <row r="336" spans="1:13" ht="65.25" hidden="1" customHeight="1">
      <c r="A336" s="405"/>
      <c r="B336" s="68">
        <v>27</v>
      </c>
      <c r="C336" s="36" t="s">
        <v>83</v>
      </c>
      <c r="D336" s="68">
        <v>2026</v>
      </c>
      <c r="E336" s="35" t="s">
        <v>34</v>
      </c>
      <c r="F336" s="17">
        <f t="shared" si="55"/>
        <v>98</v>
      </c>
      <c r="G336" s="151"/>
      <c r="H336" s="151"/>
      <c r="I336" s="152">
        <v>98</v>
      </c>
      <c r="J336" s="152"/>
      <c r="K336" s="152"/>
      <c r="L336" s="35" t="s">
        <v>84</v>
      </c>
      <c r="M336" s="150" t="s">
        <v>85</v>
      </c>
    </row>
    <row r="337" spans="1:13" ht="52.5" hidden="1" customHeight="1">
      <c r="A337" s="405"/>
      <c r="B337" s="68">
        <v>28</v>
      </c>
      <c r="C337" s="70" t="s">
        <v>86</v>
      </c>
      <c r="D337" s="68">
        <v>2026</v>
      </c>
      <c r="E337" s="35" t="s">
        <v>34</v>
      </c>
      <c r="F337" s="17">
        <f t="shared" si="55"/>
        <v>99.9</v>
      </c>
      <c r="G337" s="151"/>
      <c r="H337" s="151"/>
      <c r="I337" s="152">
        <v>99.9</v>
      </c>
      <c r="J337" s="152"/>
      <c r="K337" s="152"/>
      <c r="L337" s="35" t="s">
        <v>84</v>
      </c>
      <c r="M337" s="150" t="s">
        <v>87</v>
      </c>
    </row>
    <row r="338" spans="1:13" ht="87" hidden="1" customHeight="1">
      <c r="A338" s="405"/>
      <c r="B338" s="68">
        <v>29</v>
      </c>
      <c r="C338" s="36" t="s">
        <v>88</v>
      </c>
      <c r="D338" s="68">
        <v>2026</v>
      </c>
      <c r="E338" s="35" t="s">
        <v>34</v>
      </c>
      <c r="F338" s="17">
        <f t="shared" si="55"/>
        <v>300</v>
      </c>
      <c r="G338" s="17"/>
      <c r="H338" s="17"/>
      <c r="I338" s="152">
        <v>300</v>
      </c>
      <c r="J338" s="152"/>
      <c r="K338" s="152"/>
      <c r="L338" s="35" t="s">
        <v>89</v>
      </c>
      <c r="M338" s="150" t="s">
        <v>77</v>
      </c>
    </row>
    <row r="339" spans="1:13" ht="77.25" hidden="1" customHeight="1">
      <c r="A339" s="405"/>
      <c r="B339" s="68">
        <v>30</v>
      </c>
      <c r="C339" s="36" t="s">
        <v>90</v>
      </c>
      <c r="D339" s="68">
        <v>2026</v>
      </c>
      <c r="E339" s="35" t="s">
        <v>34</v>
      </c>
      <c r="F339" s="17">
        <f t="shared" si="55"/>
        <v>4000</v>
      </c>
      <c r="G339" s="17"/>
      <c r="H339" s="17"/>
      <c r="I339" s="152">
        <v>4000</v>
      </c>
      <c r="J339" s="152"/>
      <c r="K339" s="152"/>
      <c r="L339" s="37" t="s">
        <v>91</v>
      </c>
      <c r="M339" s="150" t="s">
        <v>864</v>
      </c>
    </row>
    <row r="340" spans="1:13" ht="73.5" hidden="1" customHeight="1">
      <c r="A340" s="405"/>
      <c r="B340" s="68">
        <v>31</v>
      </c>
      <c r="C340" s="36" t="s">
        <v>92</v>
      </c>
      <c r="D340" s="68">
        <v>2026</v>
      </c>
      <c r="E340" s="35" t="s">
        <v>34</v>
      </c>
      <c r="F340" s="17">
        <f t="shared" si="55"/>
        <v>15000</v>
      </c>
      <c r="G340" s="17"/>
      <c r="H340" s="17"/>
      <c r="I340" s="152">
        <v>15000</v>
      </c>
      <c r="J340" s="152"/>
      <c r="K340" s="152"/>
      <c r="L340" s="37" t="s">
        <v>91</v>
      </c>
      <c r="M340" s="150" t="s">
        <v>864</v>
      </c>
    </row>
    <row r="341" spans="1:13" ht="75.75" hidden="1" customHeight="1">
      <c r="A341" s="405"/>
      <c r="B341" s="68">
        <v>32</v>
      </c>
      <c r="C341" s="36" t="s">
        <v>93</v>
      </c>
      <c r="D341" s="68">
        <v>2026</v>
      </c>
      <c r="E341" s="35" t="s">
        <v>34</v>
      </c>
      <c r="F341" s="17">
        <f t="shared" si="55"/>
        <v>1500</v>
      </c>
      <c r="G341" s="17"/>
      <c r="H341" s="17"/>
      <c r="I341" s="152">
        <v>1500</v>
      </c>
      <c r="J341" s="152"/>
      <c r="K341" s="152"/>
      <c r="L341" s="37" t="s">
        <v>91</v>
      </c>
      <c r="M341" s="150" t="s">
        <v>865</v>
      </c>
    </row>
    <row r="342" spans="1:13" ht="117.75" hidden="1" customHeight="1">
      <c r="A342" s="405"/>
      <c r="B342" s="68">
        <v>33</v>
      </c>
      <c r="C342" s="36" t="s">
        <v>797</v>
      </c>
      <c r="D342" s="68">
        <v>2026</v>
      </c>
      <c r="E342" s="35" t="s">
        <v>34</v>
      </c>
      <c r="F342" s="17">
        <f t="shared" si="55"/>
        <v>20</v>
      </c>
      <c r="G342" s="17"/>
      <c r="H342" s="17"/>
      <c r="I342" s="152">
        <v>20</v>
      </c>
      <c r="J342" s="152"/>
      <c r="K342" s="152"/>
      <c r="L342" s="35" t="s">
        <v>94</v>
      </c>
      <c r="M342" s="150" t="s">
        <v>142</v>
      </c>
    </row>
    <row r="343" spans="1:13" ht="69.75" hidden="1" customHeight="1">
      <c r="A343" s="405"/>
      <c r="B343" s="68">
        <v>34</v>
      </c>
      <c r="C343" s="36" t="s">
        <v>95</v>
      </c>
      <c r="D343" s="68">
        <v>2026</v>
      </c>
      <c r="E343" s="35" t="s">
        <v>34</v>
      </c>
      <c r="F343" s="17">
        <f t="shared" si="55"/>
        <v>150</v>
      </c>
      <c r="G343" s="151">
        <v>150</v>
      </c>
      <c r="H343" s="151"/>
      <c r="I343" s="152"/>
      <c r="J343" s="152"/>
      <c r="K343" s="152"/>
      <c r="L343" s="35" t="s">
        <v>65</v>
      </c>
      <c r="M343" s="150" t="s">
        <v>107</v>
      </c>
    </row>
    <row r="344" spans="1:13" ht="82.5" hidden="1" customHeight="1">
      <c r="A344" s="405"/>
      <c r="B344" s="68">
        <v>35</v>
      </c>
      <c r="C344" s="36" t="s">
        <v>96</v>
      </c>
      <c r="D344" s="68">
        <v>2026</v>
      </c>
      <c r="E344" s="35" t="s">
        <v>34</v>
      </c>
      <c r="F344" s="17">
        <f t="shared" si="55"/>
        <v>170</v>
      </c>
      <c r="G344" s="17"/>
      <c r="H344" s="17"/>
      <c r="I344" s="17">
        <v>170</v>
      </c>
      <c r="J344" s="17"/>
      <c r="K344" s="17"/>
      <c r="L344" s="35" t="s">
        <v>97</v>
      </c>
      <c r="M344" s="35" t="s">
        <v>98</v>
      </c>
    </row>
    <row r="345" spans="1:13" ht="82.5" hidden="1" customHeight="1">
      <c r="A345" s="405"/>
      <c r="B345" s="68">
        <v>36</v>
      </c>
      <c r="C345" s="36" t="s">
        <v>99</v>
      </c>
      <c r="D345" s="68">
        <v>2026</v>
      </c>
      <c r="E345" s="35" t="s">
        <v>34</v>
      </c>
      <c r="F345" s="17">
        <f t="shared" si="55"/>
        <v>437.61900000000003</v>
      </c>
      <c r="G345" s="157">
        <v>437.61900000000003</v>
      </c>
      <c r="H345" s="17"/>
      <c r="I345" s="17"/>
      <c r="J345" s="17"/>
      <c r="K345" s="17"/>
      <c r="L345" s="35" t="s">
        <v>79</v>
      </c>
      <c r="M345" s="35" t="s">
        <v>136</v>
      </c>
    </row>
    <row r="346" spans="1:13" ht="99.75" hidden="1" customHeight="1">
      <c r="A346" s="405"/>
      <c r="B346" s="68">
        <v>37</v>
      </c>
      <c r="C346" s="36" t="s">
        <v>100</v>
      </c>
      <c r="D346" s="68">
        <v>2026</v>
      </c>
      <c r="E346" s="35" t="s">
        <v>34</v>
      </c>
      <c r="F346" s="17">
        <f t="shared" si="55"/>
        <v>6.42</v>
      </c>
      <c r="G346" s="157">
        <v>6.42</v>
      </c>
      <c r="H346" s="17"/>
      <c r="I346" s="17"/>
      <c r="J346" s="17"/>
      <c r="K346" s="17"/>
      <c r="L346" s="35" t="s">
        <v>101</v>
      </c>
      <c r="M346" s="35" t="s">
        <v>57</v>
      </c>
    </row>
    <row r="347" spans="1:13" ht="99" hidden="1" customHeight="1">
      <c r="A347" s="405"/>
      <c r="B347" s="68">
        <v>38</v>
      </c>
      <c r="C347" s="36" t="s">
        <v>102</v>
      </c>
      <c r="D347" s="68">
        <v>2026</v>
      </c>
      <c r="E347" s="35" t="s">
        <v>34</v>
      </c>
      <c r="F347" s="17">
        <f t="shared" si="55"/>
        <v>4.99</v>
      </c>
      <c r="G347" s="157">
        <v>4.99</v>
      </c>
      <c r="H347" s="17"/>
      <c r="I347" s="17"/>
      <c r="J347" s="17"/>
      <c r="K347" s="17"/>
      <c r="L347" s="35" t="s">
        <v>103</v>
      </c>
      <c r="M347" s="35" t="s">
        <v>108</v>
      </c>
    </row>
    <row r="348" spans="1:13" ht="84.75" hidden="1" customHeight="1">
      <c r="A348" s="405"/>
      <c r="B348" s="68">
        <v>39</v>
      </c>
      <c r="C348" s="36" t="s">
        <v>109</v>
      </c>
      <c r="D348" s="68">
        <v>2026</v>
      </c>
      <c r="E348" s="35" t="s">
        <v>34</v>
      </c>
      <c r="F348" s="17">
        <f t="shared" si="55"/>
        <v>640.5</v>
      </c>
      <c r="G348" s="158">
        <v>640.5</v>
      </c>
      <c r="H348" s="151"/>
      <c r="I348" s="152"/>
      <c r="J348" s="152"/>
      <c r="K348" s="152"/>
      <c r="L348" s="35" t="s">
        <v>79</v>
      </c>
      <c r="M348" s="150" t="s">
        <v>273</v>
      </c>
    </row>
    <row r="349" spans="1:13" ht="82.5" hidden="1" customHeight="1">
      <c r="A349" s="405"/>
      <c r="B349" s="68">
        <v>40</v>
      </c>
      <c r="C349" s="36" t="s">
        <v>111</v>
      </c>
      <c r="D349" s="68">
        <v>2026</v>
      </c>
      <c r="E349" s="35" t="s">
        <v>34</v>
      </c>
      <c r="F349" s="17">
        <f>I349</f>
        <v>30</v>
      </c>
      <c r="G349" s="151" t="s">
        <v>185</v>
      </c>
      <c r="H349" s="151"/>
      <c r="I349" s="152">
        <v>30</v>
      </c>
      <c r="J349" s="152"/>
      <c r="K349" s="152"/>
      <c r="L349" s="35" t="s">
        <v>898</v>
      </c>
      <c r="M349" s="150" t="s">
        <v>57</v>
      </c>
    </row>
    <row r="350" spans="1:13" ht="68.25" hidden="1" customHeight="1">
      <c r="A350" s="405"/>
      <c r="B350" s="68">
        <v>41</v>
      </c>
      <c r="C350" s="36" t="s">
        <v>104</v>
      </c>
      <c r="D350" s="68">
        <v>2026</v>
      </c>
      <c r="E350" s="35" t="s">
        <v>34</v>
      </c>
      <c r="F350" s="17">
        <f t="shared" ref="F350:F365" si="56">G350+H350+I350+J350+K350</f>
        <v>115</v>
      </c>
      <c r="G350" s="151"/>
      <c r="H350" s="151"/>
      <c r="I350" s="152">
        <v>115</v>
      </c>
      <c r="J350" s="152"/>
      <c r="K350" s="152"/>
      <c r="L350" s="35" t="s">
        <v>105</v>
      </c>
      <c r="M350" s="150" t="s">
        <v>106</v>
      </c>
    </row>
    <row r="351" spans="1:13" ht="85.5" hidden="1" customHeight="1">
      <c r="A351" s="405"/>
      <c r="B351" s="68">
        <v>42</v>
      </c>
      <c r="C351" s="36" t="s">
        <v>112</v>
      </c>
      <c r="D351" s="68">
        <v>2026</v>
      </c>
      <c r="E351" s="35" t="s">
        <v>34</v>
      </c>
      <c r="F351" s="17">
        <f t="shared" si="56"/>
        <v>402.6</v>
      </c>
      <c r="G351" s="17"/>
      <c r="H351" s="17"/>
      <c r="I351" s="152">
        <v>402.6</v>
      </c>
      <c r="J351" s="152"/>
      <c r="K351" s="152"/>
      <c r="L351" s="35" t="s">
        <v>37</v>
      </c>
      <c r="M351" s="150" t="s">
        <v>113</v>
      </c>
    </row>
    <row r="352" spans="1:13" ht="198.75" hidden="1" customHeight="1">
      <c r="A352" s="405"/>
      <c r="B352" s="68">
        <v>43</v>
      </c>
      <c r="C352" s="36" t="s">
        <v>114</v>
      </c>
      <c r="D352" s="68">
        <v>2026</v>
      </c>
      <c r="E352" s="35" t="s">
        <v>34</v>
      </c>
      <c r="F352" s="17">
        <f t="shared" si="56"/>
        <v>24</v>
      </c>
      <c r="G352" s="17"/>
      <c r="H352" s="17"/>
      <c r="I352" s="152">
        <v>24</v>
      </c>
      <c r="J352" s="152"/>
      <c r="K352" s="152"/>
      <c r="L352" s="37" t="s">
        <v>115</v>
      </c>
      <c r="M352" s="150" t="s">
        <v>68</v>
      </c>
    </row>
    <row r="353" spans="1:13" ht="114" hidden="1" customHeight="1">
      <c r="A353" s="405"/>
      <c r="B353" s="68">
        <v>44</v>
      </c>
      <c r="C353" s="36" t="s">
        <v>116</v>
      </c>
      <c r="D353" s="68">
        <v>2026</v>
      </c>
      <c r="E353" s="35" t="s">
        <v>34</v>
      </c>
      <c r="F353" s="17">
        <f t="shared" si="56"/>
        <v>22.366</v>
      </c>
      <c r="G353" s="17"/>
      <c r="H353" s="17"/>
      <c r="I353" s="152">
        <v>22.366</v>
      </c>
      <c r="J353" s="152"/>
      <c r="K353" s="152"/>
      <c r="L353" s="37" t="s">
        <v>117</v>
      </c>
      <c r="M353" s="150" t="s">
        <v>41</v>
      </c>
    </row>
    <row r="354" spans="1:13" ht="149.25" hidden="1" customHeight="1">
      <c r="A354" s="405"/>
      <c r="B354" s="68">
        <v>45</v>
      </c>
      <c r="C354" s="36" t="s">
        <v>118</v>
      </c>
      <c r="D354" s="68">
        <v>2026</v>
      </c>
      <c r="E354" s="35" t="s">
        <v>34</v>
      </c>
      <c r="F354" s="17">
        <f t="shared" si="56"/>
        <v>50</v>
      </c>
      <c r="G354" s="17"/>
      <c r="H354" s="17"/>
      <c r="I354" s="152">
        <v>50</v>
      </c>
      <c r="J354" s="152"/>
      <c r="K354" s="152"/>
      <c r="L354" s="37" t="s">
        <v>65</v>
      </c>
      <c r="M354" s="150" t="s">
        <v>82</v>
      </c>
    </row>
    <row r="355" spans="1:13" ht="66.75" hidden="1" customHeight="1">
      <c r="A355" s="405"/>
      <c r="B355" s="68">
        <v>46</v>
      </c>
      <c r="C355" s="36" t="s">
        <v>119</v>
      </c>
      <c r="D355" s="68">
        <v>2026</v>
      </c>
      <c r="E355" s="35" t="s">
        <v>34</v>
      </c>
      <c r="F355" s="17">
        <f t="shared" si="56"/>
        <v>443</v>
      </c>
      <c r="G355" s="17"/>
      <c r="H355" s="214">
        <v>243</v>
      </c>
      <c r="I355" s="17">
        <v>200</v>
      </c>
      <c r="J355" s="17"/>
      <c r="K355" s="17"/>
      <c r="L355" s="35" t="s">
        <v>70</v>
      </c>
      <c r="M355" s="35" t="s">
        <v>915</v>
      </c>
    </row>
    <row r="356" spans="1:13" ht="99.75" hidden="1" customHeight="1">
      <c r="A356" s="405"/>
      <c r="B356" s="68">
        <v>47</v>
      </c>
      <c r="C356" s="36" t="s">
        <v>120</v>
      </c>
      <c r="D356" s="68">
        <v>2026</v>
      </c>
      <c r="E356" s="35" t="s">
        <v>34</v>
      </c>
      <c r="F356" s="17">
        <f t="shared" si="56"/>
        <v>13.5</v>
      </c>
      <c r="G356" s="17"/>
      <c r="H356" s="17"/>
      <c r="I356" s="152">
        <v>13.5</v>
      </c>
      <c r="J356" s="152"/>
      <c r="K356" s="152"/>
      <c r="L356" s="37" t="s">
        <v>65</v>
      </c>
      <c r="M356" s="150" t="s">
        <v>98</v>
      </c>
    </row>
    <row r="357" spans="1:13" ht="68.25" hidden="1" customHeight="1">
      <c r="A357" s="405"/>
      <c r="B357" s="68">
        <v>48</v>
      </c>
      <c r="C357" s="36" t="s">
        <v>121</v>
      </c>
      <c r="D357" s="68">
        <v>2026</v>
      </c>
      <c r="E357" s="35" t="s">
        <v>34</v>
      </c>
      <c r="F357" s="17">
        <f t="shared" si="56"/>
        <v>6.1920000000000002</v>
      </c>
      <c r="G357" s="17"/>
      <c r="H357" s="17"/>
      <c r="I357" s="152">
        <v>6.1920000000000002</v>
      </c>
      <c r="J357" s="152"/>
      <c r="K357" s="152"/>
      <c r="L357" s="37" t="s">
        <v>122</v>
      </c>
      <c r="M357" s="150" t="s">
        <v>57</v>
      </c>
    </row>
    <row r="358" spans="1:13" ht="81.75" hidden="1" customHeight="1">
      <c r="A358" s="405"/>
      <c r="B358" s="68">
        <v>49</v>
      </c>
      <c r="C358" s="36" t="s">
        <v>123</v>
      </c>
      <c r="D358" s="68">
        <v>2026</v>
      </c>
      <c r="E358" s="35" t="s">
        <v>34</v>
      </c>
      <c r="F358" s="17">
        <f t="shared" si="56"/>
        <v>268.39999999999998</v>
      </c>
      <c r="G358" s="17"/>
      <c r="H358" s="17"/>
      <c r="I358" s="17">
        <v>268.39999999999998</v>
      </c>
      <c r="J358" s="17"/>
      <c r="K358" s="17"/>
      <c r="L358" s="37" t="s">
        <v>70</v>
      </c>
      <c r="M358" s="35" t="s">
        <v>124</v>
      </c>
    </row>
    <row r="359" spans="1:13" ht="288.75" hidden="1" customHeight="1">
      <c r="A359" s="405"/>
      <c r="B359" s="68">
        <v>50</v>
      </c>
      <c r="C359" s="70" t="s">
        <v>125</v>
      </c>
      <c r="D359" s="68">
        <v>2026</v>
      </c>
      <c r="E359" s="35" t="s">
        <v>34</v>
      </c>
      <c r="F359" s="17">
        <f t="shared" si="56"/>
        <v>14519.2</v>
      </c>
      <c r="G359" s="151">
        <v>14519.2</v>
      </c>
      <c r="H359" s="17"/>
      <c r="I359" s="17"/>
      <c r="J359" s="17"/>
      <c r="K359" s="17"/>
      <c r="L359" s="35" t="s">
        <v>126</v>
      </c>
      <c r="M359" s="150" t="s">
        <v>866</v>
      </c>
    </row>
    <row r="360" spans="1:13" ht="147.75" hidden="1" customHeight="1">
      <c r="A360" s="405"/>
      <c r="B360" s="68">
        <v>51</v>
      </c>
      <c r="C360" s="36" t="s">
        <v>127</v>
      </c>
      <c r="D360" s="68">
        <v>2026</v>
      </c>
      <c r="E360" s="35" t="s">
        <v>34</v>
      </c>
      <c r="F360" s="17">
        <f t="shared" si="56"/>
        <v>0</v>
      </c>
      <c r="G360" s="18">
        <v>0</v>
      </c>
      <c r="H360" s="18">
        <v>0</v>
      </c>
      <c r="I360" s="19"/>
      <c r="J360" s="19"/>
      <c r="K360" s="19"/>
      <c r="L360" s="37" t="s">
        <v>128</v>
      </c>
      <c r="M360" s="37" t="s">
        <v>129</v>
      </c>
    </row>
    <row r="361" spans="1:13" ht="164.25" hidden="1" customHeight="1">
      <c r="A361" s="405"/>
      <c r="B361" s="68">
        <v>52</v>
      </c>
      <c r="C361" s="36" t="s">
        <v>130</v>
      </c>
      <c r="D361" s="68">
        <v>2026</v>
      </c>
      <c r="E361" s="35" t="s">
        <v>34</v>
      </c>
      <c r="F361" s="17">
        <f t="shared" si="56"/>
        <v>850</v>
      </c>
      <c r="G361" s="18"/>
      <c r="H361" s="18">
        <v>0</v>
      </c>
      <c r="I361" s="18">
        <v>850</v>
      </c>
      <c r="J361" s="19"/>
      <c r="K361" s="19"/>
      <c r="L361" s="37" t="s">
        <v>128</v>
      </c>
      <c r="M361" s="37" t="s">
        <v>867</v>
      </c>
    </row>
    <row r="362" spans="1:13" ht="164.25" hidden="1" customHeight="1">
      <c r="A362" s="405"/>
      <c r="B362" s="68">
        <v>53</v>
      </c>
      <c r="C362" s="36" t="s">
        <v>131</v>
      </c>
      <c r="D362" s="68">
        <v>2026</v>
      </c>
      <c r="E362" s="35" t="s">
        <v>34</v>
      </c>
      <c r="F362" s="17">
        <f t="shared" si="56"/>
        <v>50</v>
      </c>
      <c r="G362" s="18"/>
      <c r="H362" s="18"/>
      <c r="I362" s="18">
        <v>50</v>
      </c>
      <c r="J362" s="19"/>
      <c r="K362" s="19"/>
      <c r="L362" s="37" t="s">
        <v>132</v>
      </c>
      <c r="M362" s="37" t="s">
        <v>133</v>
      </c>
    </row>
    <row r="363" spans="1:13" ht="120" hidden="1" customHeight="1">
      <c r="A363" s="405"/>
      <c r="B363" s="68">
        <v>54</v>
      </c>
      <c r="C363" s="36" t="s">
        <v>871</v>
      </c>
      <c r="D363" s="33">
        <v>2026</v>
      </c>
      <c r="E363" s="35" t="s">
        <v>134</v>
      </c>
      <c r="F363" s="151">
        <f t="shared" si="56"/>
        <v>414.3</v>
      </c>
      <c r="G363" s="19"/>
      <c r="H363" s="19"/>
      <c r="I363" s="18">
        <v>414.3</v>
      </c>
      <c r="J363" s="19"/>
      <c r="K363" s="19"/>
      <c r="L363" s="37" t="s">
        <v>135</v>
      </c>
      <c r="M363" s="37" t="s">
        <v>136</v>
      </c>
    </row>
    <row r="364" spans="1:13" ht="98.25" hidden="1" customHeight="1">
      <c r="A364" s="405"/>
      <c r="B364" s="68">
        <v>55</v>
      </c>
      <c r="C364" s="36" t="s">
        <v>137</v>
      </c>
      <c r="D364" s="68">
        <v>2026</v>
      </c>
      <c r="E364" s="35" t="s">
        <v>138</v>
      </c>
      <c r="F364" s="17">
        <f t="shared" si="56"/>
        <v>44.8</v>
      </c>
      <c r="G364" s="19"/>
      <c r="H364" s="19"/>
      <c r="I364" s="18">
        <v>44.8</v>
      </c>
      <c r="J364" s="19"/>
      <c r="K364" s="19"/>
      <c r="L364" s="37" t="s">
        <v>868</v>
      </c>
      <c r="M364" s="37" t="s">
        <v>139</v>
      </c>
    </row>
    <row r="365" spans="1:13" ht="107.25" hidden="1" customHeight="1">
      <c r="A365" s="405"/>
      <c r="B365" s="68">
        <v>56</v>
      </c>
      <c r="C365" s="36" t="s">
        <v>883</v>
      </c>
      <c r="D365" s="68">
        <v>2026</v>
      </c>
      <c r="E365" s="35" t="s">
        <v>138</v>
      </c>
      <c r="F365" s="17">
        <f t="shared" si="56"/>
        <v>3590.8</v>
      </c>
      <c r="G365" s="19"/>
      <c r="H365" s="19"/>
      <c r="I365" s="18">
        <v>3590.8</v>
      </c>
      <c r="J365" s="19"/>
      <c r="K365" s="19"/>
      <c r="L365" s="37" t="s">
        <v>869</v>
      </c>
      <c r="M365" s="37" t="s">
        <v>139</v>
      </c>
    </row>
    <row r="366" spans="1:13" ht="77.25" hidden="1" customHeight="1">
      <c r="A366" s="405"/>
      <c r="B366" s="68">
        <v>57</v>
      </c>
      <c r="C366" s="36" t="s">
        <v>872</v>
      </c>
      <c r="D366" s="33">
        <v>2026</v>
      </c>
      <c r="E366" s="35" t="s">
        <v>34</v>
      </c>
      <c r="F366" s="17">
        <v>402.6</v>
      </c>
      <c r="G366" s="18">
        <v>402.6</v>
      </c>
      <c r="H366" s="19"/>
      <c r="I366" s="18"/>
      <c r="J366" s="19"/>
      <c r="K366" s="19"/>
      <c r="L366" s="37" t="s">
        <v>868</v>
      </c>
      <c r="M366" s="37" t="s">
        <v>60</v>
      </c>
    </row>
    <row r="367" spans="1:13" ht="93.75" hidden="1" customHeight="1">
      <c r="A367" s="405"/>
      <c r="B367" s="68">
        <v>58</v>
      </c>
      <c r="C367" s="36" t="s">
        <v>215</v>
      </c>
      <c r="D367" s="68">
        <v>2026</v>
      </c>
      <c r="E367" s="35" t="s">
        <v>140</v>
      </c>
      <c r="F367" s="17">
        <f t="shared" ref="F367:F395" si="57">G367+H367+I367+J367+K367</f>
        <v>156</v>
      </c>
      <c r="G367" s="19"/>
      <c r="H367" s="19"/>
      <c r="I367" s="18">
        <v>156</v>
      </c>
      <c r="J367" s="19"/>
      <c r="K367" s="19"/>
      <c r="L367" s="35" t="s">
        <v>141</v>
      </c>
      <c r="M367" s="37" t="s">
        <v>142</v>
      </c>
    </row>
    <row r="368" spans="1:13" ht="145.5" hidden="1" customHeight="1">
      <c r="A368" s="405"/>
      <c r="B368" s="68">
        <v>59</v>
      </c>
      <c r="C368" s="36" t="s">
        <v>151</v>
      </c>
      <c r="D368" s="68">
        <v>2026</v>
      </c>
      <c r="E368" s="94" t="s">
        <v>145</v>
      </c>
      <c r="F368" s="17">
        <f t="shared" si="57"/>
        <v>186</v>
      </c>
      <c r="G368" s="19"/>
      <c r="H368" s="19"/>
      <c r="I368" s="18">
        <v>186</v>
      </c>
      <c r="J368" s="19"/>
      <c r="K368" s="18">
        <v>0</v>
      </c>
      <c r="L368" s="37" t="s">
        <v>37</v>
      </c>
      <c r="M368" s="37" t="s">
        <v>870</v>
      </c>
    </row>
    <row r="369" spans="1:13" ht="104.25" hidden="1" customHeight="1">
      <c r="A369" s="405"/>
      <c r="B369" s="68">
        <v>60</v>
      </c>
      <c r="C369" s="36" t="s">
        <v>147</v>
      </c>
      <c r="D369" s="68">
        <v>2026</v>
      </c>
      <c r="E369" s="95" t="s">
        <v>140</v>
      </c>
      <c r="F369" s="17">
        <f t="shared" si="57"/>
        <v>64</v>
      </c>
      <c r="G369" s="19"/>
      <c r="H369" s="19"/>
      <c r="I369" s="18">
        <v>64</v>
      </c>
      <c r="J369" s="19"/>
      <c r="K369" s="18"/>
      <c r="L369" s="37" t="s">
        <v>141</v>
      </c>
      <c r="M369" s="37" t="s">
        <v>142</v>
      </c>
    </row>
    <row r="370" spans="1:13" ht="117" hidden="1" customHeight="1">
      <c r="A370" s="405"/>
      <c r="B370" s="68">
        <v>61</v>
      </c>
      <c r="C370" s="36" t="s">
        <v>148</v>
      </c>
      <c r="D370" s="68">
        <v>2026</v>
      </c>
      <c r="E370" s="35" t="s">
        <v>149</v>
      </c>
      <c r="F370" s="17">
        <f t="shared" si="57"/>
        <v>1839</v>
      </c>
      <c r="G370" s="19"/>
      <c r="H370" s="19"/>
      <c r="I370" s="18">
        <v>1839</v>
      </c>
      <c r="J370" s="19"/>
      <c r="K370" s="19"/>
      <c r="L370" s="37" t="s">
        <v>37</v>
      </c>
      <c r="M370" s="37" t="s">
        <v>150</v>
      </c>
    </row>
    <row r="371" spans="1:13" ht="117.75" hidden="1" customHeight="1">
      <c r="A371" s="405"/>
      <c r="B371" s="68">
        <v>62</v>
      </c>
      <c r="C371" s="36" t="s">
        <v>152</v>
      </c>
      <c r="D371" s="68">
        <v>2026</v>
      </c>
      <c r="E371" s="35" t="s">
        <v>149</v>
      </c>
      <c r="F371" s="17">
        <f t="shared" si="57"/>
        <v>70</v>
      </c>
      <c r="G371" s="19"/>
      <c r="H371" s="19"/>
      <c r="I371" s="18">
        <v>70</v>
      </c>
      <c r="J371" s="19"/>
      <c r="K371" s="19"/>
      <c r="L371" s="37" t="s">
        <v>153</v>
      </c>
      <c r="M371" s="37" t="s">
        <v>142</v>
      </c>
    </row>
    <row r="372" spans="1:13" ht="233.25" hidden="1" customHeight="1">
      <c r="A372" s="405"/>
      <c r="B372" s="68">
        <v>63</v>
      </c>
      <c r="C372" s="70" t="s">
        <v>154</v>
      </c>
      <c r="D372" s="68">
        <v>2026</v>
      </c>
      <c r="E372" s="96" t="s">
        <v>155</v>
      </c>
      <c r="F372" s="17">
        <f t="shared" si="57"/>
        <v>0</v>
      </c>
      <c r="G372" s="19"/>
      <c r="H372" s="19"/>
      <c r="I372" s="19"/>
      <c r="J372" s="19"/>
      <c r="K372" s="19"/>
      <c r="L372" s="37" t="s">
        <v>156</v>
      </c>
      <c r="M372" s="37" t="s">
        <v>157</v>
      </c>
    </row>
    <row r="373" spans="1:13" ht="232.5" hidden="1" customHeight="1">
      <c r="A373" s="405"/>
      <c r="B373" s="68">
        <v>64</v>
      </c>
      <c r="C373" s="70" t="s">
        <v>158</v>
      </c>
      <c r="D373" s="68">
        <v>2026</v>
      </c>
      <c r="E373" s="96" t="s">
        <v>159</v>
      </c>
      <c r="F373" s="17">
        <f t="shared" si="57"/>
        <v>0</v>
      </c>
      <c r="G373" s="19"/>
      <c r="H373" s="19"/>
      <c r="I373" s="19"/>
      <c r="J373" s="19"/>
      <c r="K373" s="19"/>
      <c r="L373" s="37" t="s">
        <v>156</v>
      </c>
      <c r="M373" s="37" t="s">
        <v>157</v>
      </c>
    </row>
    <row r="374" spans="1:13" ht="121.5" hidden="1" customHeight="1">
      <c r="A374" s="405"/>
      <c r="B374" s="68">
        <v>65</v>
      </c>
      <c r="C374" s="70" t="s">
        <v>160</v>
      </c>
      <c r="D374" s="68">
        <v>2026</v>
      </c>
      <c r="E374" s="35" t="s">
        <v>149</v>
      </c>
      <c r="F374" s="17">
        <f t="shared" si="57"/>
        <v>185</v>
      </c>
      <c r="G374" s="19"/>
      <c r="H374" s="19"/>
      <c r="I374" s="18">
        <v>185</v>
      </c>
      <c r="J374" s="19"/>
      <c r="K374" s="19"/>
      <c r="L374" s="37" t="s">
        <v>161</v>
      </c>
      <c r="M374" s="37" t="s">
        <v>142</v>
      </c>
    </row>
    <row r="375" spans="1:13" ht="143.25" hidden="1" customHeight="1">
      <c r="A375" s="405"/>
      <c r="B375" s="68">
        <v>66</v>
      </c>
      <c r="C375" s="36" t="s">
        <v>162</v>
      </c>
      <c r="D375" s="68">
        <v>2026</v>
      </c>
      <c r="E375" s="35" t="s">
        <v>149</v>
      </c>
      <c r="F375" s="17">
        <f t="shared" si="57"/>
        <v>220</v>
      </c>
      <c r="G375" s="19"/>
      <c r="H375" s="19"/>
      <c r="I375" s="18">
        <v>220</v>
      </c>
      <c r="J375" s="19"/>
      <c r="K375" s="19"/>
      <c r="L375" s="37" t="s">
        <v>143</v>
      </c>
      <c r="M375" s="37" t="s">
        <v>163</v>
      </c>
    </row>
    <row r="376" spans="1:13" ht="118.5" hidden="1" customHeight="1">
      <c r="A376" s="405"/>
      <c r="B376" s="68">
        <v>67</v>
      </c>
      <c r="C376" s="36" t="s">
        <v>164</v>
      </c>
      <c r="D376" s="68">
        <v>2026</v>
      </c>
      <c r="E376" s="35" t="s">
        <v>149</v>
      </c>
      <c r="F376" s="17">
        <f t="shared" si="57"/>
        <v>0</v>
      </c>
      <c r="G376" s="19"/>
      <c r="H376" s="19"/>
      <c r="I376" s="18">
        <v>0</v>
      </c>
      <c r="J376" s="19"/>
      <c r="K376" s="19"/>
      <c r="L376" s="35" t="s">
        <v>165</v>
      </c>
      <c r="M376" s="37" t="s">
        <v>146</v>
      </c>
    </row>
    <row r="377" spans="1:13" ht="67.5" hidden="1" customHeight="1">
      <c r="A377" s="405"/>
      <c r="B377" s="68">
        <v>68</v>
      </c>
      <c r="C377" s="29" t="s">
        <v>166</v>
      </c>
      <c r="D377" s="68">
        <v>2026</v>
      </c>
      <c r="E377" s="43" t="s">
        <v>34</v>
      </c>
      <c r="F377" s="17">
        <f t="shared" si="57"/>
        <v>0</v>
      </c>
      <c r="G377" s="3"/>
      <c r="H377" s="3"/>
      <c r="I377" s="146">
        <v>0</v>
      </c>
      <c r="J377" s="3"/>
      <c r="K377" s="3"/>
      <c r="L377" s="43" t="s">
        <v>167</v>
      </c>
      <c r="M377" s="43" t="s">
        <v>168</v>
      </c>
    </row>
    <row r="378" spans="1:13" ht="114.75" hidden="1" customHeight="1">
      <c r="A378" s="405"/>
      <c r="B378" s="68">
        <v>69</v>
      </c>
      <c r="C378" s="167" t="s">
        <v>169</v>
      </c>
      <c r="D378" s="68">
        <v>2026</v>
      </c>
      <c r="E378" s="35" t="s">
        <v>34</v>
      </c>
      <c r="F378" s="17">
        <f t="shared" si="57"/>
        <v>900</v>
      </c>
      <c r="G378" s="19"/>
      <c r="H378" s="19"/>
      <c r="I378" s="18">
        <v>900</v>
      </c>
      <c r="J378" s="19"/>
      <c r="K378" s="19"/>
      <c r="L378" s="35" t="s">
        <v>65</v>
      </c>
      <c r="M378" s="37" t="s">
        <v>170</v>
      </c>
    </row>
    <row r="379" spans="1:13" ht="177" hidden="1" customHeight="1">
      <c r="A379" s="405"/>
      <c r="B379" s="68">
        <v>70</v>
      </c>
      <c r="C379" s="168" t="s">
        <v>171</v>
      </c>
      <c r="D379" s="169">
        <v>2026</v>
      </c>
      <c r="E379" s="170" t="s">
        <v>34</v>
      </c>
      <c r="F379" s="17">
        <f t="shared" si="57"/>
        <v>850</v>
      </c>
      <c r="G379" s="19"/>
      <c r="H379" s="19"/>
      <c r="I379" s="18">
        <v>850</v>
      </c>
      <c r="J379" s="19"/>
      <c r="K379" s="19"/>
      <c r="L379" s="35" t="s">
        <v>37</v>
      </c>
      <c r="M379" s="37" t="s">
        <v>172</v>
      </c>
    </row>
    <row r="380" spans="1:13" ht="57" hidden="1" customHeight="1">
      <c r="A380" s="405"/>
      <c r="B380" s="68">
        <v>71</v>
      </c>
      <c r="C380" s="70" t="s">
        <v>173</v>
      </c>
      <c r="D380" s="68">
        <v>2026</v>
      </c>
      <c r="E380" s="35" t="s">
        <v>34</v>
      </c>
      <c r="F380" s="17">
        <f t="shared" si="57"/>
        <v>75</v>
      </c>
      <c r="G380" s="19"/>
      <c r="H380" s="19"/>
      <c r="I380" s="18">
        <v>75</v>
      </c>
      <c r="J380" s="19"/>
      <c r="K380" s="19"/>
      <c r="L380" s="35" t="s">
        <v>37</v>
      </c>
      <c r="M380" s="37" t="s">
        <v>98</v>
      </c>
    </row>
    <row r="381" spans="1:13" ht="66" hidden="1" customHeight="1">
      <c r="A381" s="405"/>
      <c r="B381" s="68">
        <v>72</v>
      </c>
      <c r="C381" s="70" t="s">
        <v>174</v>
      </c>
      <c r="D381" s="68">
        <v>2026</v>
      </c>
      <c r="E381" s="35" t="s">
        <v>34</v>
      </c>
      <c r="F381" s="17">
        <f t="shared" si="57"/>
        <v>16.2</v>
      </c>
      <c r="G381" s="19"/>
      <c r="H381" s="19"/>
      <c r="I381" s="18">
        <v>16.2</v>
      </c>
      <c r="J381" s="19"/>
      <c r="K381" s="19"/>
      <c r="L381" s="35" t="s">
        <v>65</v>
      </c>
      <c r="M381" s="37" t="s">
        <v>200</v>
      </c>
    </row>
    <row r="382" spans="1:13" ht="62.25" hidden="1" customHeight="1">
      <c r="A382" s="405"/>
      <c r="B382" s="68">
        <v>73</v>
      </c>
      <c r="C382" s="11" t="s">
        <v>184</v>
      </c>
      <c r="D382" s="68">
        <v>2026</v>
      </c>
      <c r="E382" s="22" t="s">
        <v>34</v>
      </c>
      <c r="F382" s="17">
        <f t="shared" si="57"/>
        <v>0.2</v>
      </c>
      <c r="G382" s="24"/>
      <c r="H382" s="25">
        <v>0.2</v>
      </c>
      <c r="I382" s="18"/>
      <c r="J382" s="19"/>
      <c r="K382" s="19"/>
      <c r="L382" s="35" t="s">
        <v>74</v>
      </c>
      <c r="M382" s="37" t="s">
        <v>53</v>
      </c>
    </row>
    <row r="383" spans="1:13" ht="225" hidden="1" customHeight="1">
      <c r="A383" s="405"/>
      <c r="B383" s="68">
        <v>74</v>
      </c>
      <c r="C383" s="70" t="s">
        <v>175</v>
      </c>
      <c r="D383" s="68">
        <v>2026</v>
      </c>
      <c r="E383" s="35" t="s">
        <v>34</v>
      </c>
      <c r="F383" s="17">
        <f t="shared" si="57"/>
        <v>0</v>
      </c>
      <c r="G383" s="18">
        <v>0</v>
      </c>
      <c r="H383" s="19"/>
      <c r="I383" s="18"/>
      <c r="J383" s="19"/>
      <c r="K383" s="19"/>
      <c r="L383" s="35" t="s">
        <v>74</v>
      </c>
      <c r="M383" s="37" t="s">
        <v>177</v>
      </c>
    </row>
    <row r="384" spans="1:13" ht="134.25" hidden="1" customHeight="1">
      <c r="A384" s="405"/>
      <c r="B384" s="68">
        <v>75</v>
      </c>
      <c r="C384" s="70" t="s">
        <v>176</v>
      </c>
      <c r="D384" s="68">
        <v>2026</v>
      </c>
      <c r="E384" s="35" t="s">
        <v>34</v>
      </c>
      <c r="F384" s="17">
        <f t="shared" si="57"/>
        <v>83493.7</v>
      </c>
      <c r="G384" s="18">
        <v>83493.7</v>
      </c>
      <c r="H384" s="19"/>
      <c r="I384" s="18"/>
      <c r="J384" s="19"/>
      <c r="K384" s="19"/>
      <c r="L384" s="35" t="s">
        <v>74</v>
      </c>
      <c r="M384" s="37" t="s">
        <v>873</v>
      </c>
    </row>
    <row r="385" spans="1:13" ht="195.75" hidden="1" customHeight="1">
      <c r="A385" s="405"/>
      <c r="B385" s="68">
        <v>76</v>
      </c>
      <c r="C385" s="29" t="s">
        <v>178</v>
      </c>
      <c r="D385" s="68">
        <v>2026</v>
      </c>
      <c r="E385" s="22" t="s">
        <v>34</v>
      </c>
      <c r="F385" s="17">
        <f t="shared" si="57"/>
        <v>0</v>
      </c>
      <c r="G385" s="23"/>
      <c r="H385" s="159">
        <v>0</v>
      </c>
      <c r="I385" s="23"/>
      <c r="J385" s="23"/>
      <c r="K385" s="23"/>
      <c r="L385" s="35" t="s">
        <v>74</v>
      </c>
      <c r="M385" s="160" t="s">
        <v>874</v>
      </c>
    </row>
    <row r="386" spans="1:13" ht="100.5" hidden="1" customHeight="1">
      <c r="A386" s="405"/>
      <c r="B386" s="68">
        <v>77</v>
      </c>
      <c r="C386" s="29" t="s">
        <v>179</v>
      </c>
      <c r="D386" s="68">
        <v>2026</v>
      </c>
      <c r="E386" s="22" t="s">
        <v>34</v>
      </c>
      <c r="F386" s="17">
        <f t="shared" si="57"/>
        <v>400</v>
      </c>
      <c r="G386" s="23"/>
      <c r="H386" s="23">
        <v>400</v>
      </c>
      <c r="I386" s="23"/>
      <c r="J386" s="23"/>
      <c r="K386" s="23"/>
      <c r="L386" s="35" t="s">
        <v>37</v>
      </c>
      <c r="M386" s="160" t="s">
        <v>229</v>
      </c>
    </row>
    <row r="387" spans="1:13" ht="67.5" hidden="1" customHeight="1">
      <c r="A387" s="405"/>
      <c r="B387" s="68">
        <v>78</v>
      </c>
      <c r="C387" s="29" t="s">
        <v>181</v>
      </c>
      <c r="D387" s="68">
        <v>2026</v>
      </c>
      <c r="E387" s="22" t="s">
        <v>34</v>
      </c>
      <c r="F387" s="17">
        <f t="shared" si="57"/>
        <v>231.446</v>
      </c>
      <c r="G387" s="23"/>
      <c r="H387" s="32">
        <v>231.446</v>
      </c>
      <c r="I387" s="23"/>
      <c r="J387" s="23"/>
      <c r="K387" s="23"/>
      <c r="L387" s="35" t="s">
        <v>37</v>
      </c>
      <c r="M387" s="160" t="s">
        <v>914</v>
      </c>
    </row>
    <row r="388" spans="1:13" ht="84.75" hidden="1" customHeight="1">
      <c r="A388" s="405"/>
      <c r="B388" s="68">
        <v>79</v>
      </c>
      <c r="C388" s="29" t="s">
        <v>182</v>
      </c>
      <c r="D388" s="68">
        <v>2026</v>
      </c>
      <c r="E388" s="22" t="s">
        <v>34</v>
      </c>
      <c r="F388" s="17">
        <f t="shared" si="57"/>
        <v>41.616999999999997</v>
      </c>
      <c r="G388" s="23"/>
      <c r="H388" s="32">
        <v>41.616999999999997</v>
      </c>
      <c r="I388" s="23"/>
      <c r="J388" s="23"/>
      <c r="K388" s="23"/>
      <c r="L388" s="35" t="s">
        <v>74</v>
      </c>
      <c r="M388" s="160" t="s">
        <v>57</v>
      </c>
    </row>
    <row r="389" spans="1:13" ht="99.75" hidden="1" customHeight="1">
      <c r="A389" s="405"/>
      <c r="B389" s="68">
        <v>80</v>
      </c>
      <c r="C389" s="11" t="s">
        <v>183</v>
      </c>
      <c r="D389" s="68">
        <v>2026</v>
      </c>
      <c r="E389" s="22" t="s">
        <v>34</v>
      </c>
      <c r="F389" s="17">
        <f t="shared" si="57"/>
        <v>24.149000000000001</v>
      </c>
      <c r="G389" s="23"/>
      <c r="H389" s="217">
        <v>24.149000000000001</v>
      </c>
      <c r="I389" s="26"/>
      <c r="J389" s="26"/>
      <c r="K389" s="26"/>
      <c r="L389" s="35" t="s">
        <v>37</v>
      </c>
      <c r="M389" s="22" t="s">
        <v>110</v>
      </c>
    </row>
    <row r="390" spans="1:13" ht="114.75" hidden="1" customHeight="1">
      <c r="A390" s="405"/>
      <c r="B390" s="68">
        <v>81</v>
      </c>
      <c r="C390" s="11" t="s">
        <v>1053</v>
      </c>
      <c r="D390" s="68">
        <v>2026</v>
      </c>
      <c r="E390" s="22" t="s">
        <v>34</v>
      </c>
      <c r="F390" s="17">
        <f t="shared" si="57"/>
        <v>1301.3</v>
      </c>
      <c r="G390" s="24"/>
      <c r="H390" s="25"/>
      <c r="I390" s="25">
        <v>1301.3</v>
      </c>
      <c r="J390" s="25"/>
      <c r="K390" s="25"/>
      <c r="L390" s="35" t="s">
        <v>37</v>
      </c>
      <c r="M390" s="22" t="s">
        <v>108</v>
      </c>
    </row>
    <row r="391" spans="1:13" ht="214.5" hidden="1" customHeight="1">
      <c r="A391" s="405"/>
      <c r="B391" s="68">
        <v>82</v>
      </c>
      <c r="C391" s="262" t="s">
        <v>1026</v>
      </c>
      <c r="D391" s="35">
        <v>2026</v>
      </c>
      <c r="E391" s="35" t="s">
        <v>34</v>
      </c>
      <c r="F391" s="17">
        <f t="shared" si="57"/>
        <v>600</v>
      </c>
      <c r="G391" s="24"/>
      <c r="H391" s="25"/>
      <c r="I391" s="25">
        <v>600</v>
      </c>
      <c r="J391" s="26"/>
      <c r="K391" s="26"/>
      <c r="L391" s="35" t="s">
        <v>774</v>
      </c>
      <c r="M391" s="22" t="s">
        <v>180</v>
      </c>
    </row>
    <row r="392" spans="1:13" ht="57.75" hidden="1" customHeight="1">
      <c r="A392" s="405"/>
      <c r="B392" s="68">
        <v>83</v>
      </c>
      <c r="C392" s="161" t="s">
        <v>875</v>
      </c>
      <c r="D392" s="22">
        <v>2026</v>
      </c>
      <c r="E392" s="22" t="s">
        <v>34</v>
      </c>
      <c r="F392" s="17">
        <f t="shared" si="57"/>
        <v>0</v>
      </c>
      <c r="G392" s="24"/>
      <c r="H392" s="25"/>
      <c r="I392" s="25"/>
      <c r="J392" s="26"/>
      <c r="K392" s="26"/>
      <c r="L392" s="35" t="s">
        <v>876</v>
      </c>
      <c r="M392" s="22" t="s">
        <v>877</v>
      </c>
    </row>
    <row r="393" spans="1:13" ht="136.5" hidden="1" customHeight="1">
      <c r="A393" s="395"/>
      <c r="B393" s="68">
        <v>84</v>
      </c>
      <c r="C393" s="127" t="s">
        <v>900</v>
      </c>
      <c r="D393" s="171">
        <v>2026</v>
      </c>
      <c r="E393" s="171" t="s">
        <v>34</v>
      </c>
      <c r="F393" s="17">
        <f t="shared" si="57"/>
        <v>7000</v>
      </c>
      <c r="G393" s="172"/>
      <c r="H393" s="172"/>
      <c r="I393" s="173">
        <v>7000</v>
      </c>
      <c r="J393" s="172"/>
      <c r="K393" s="172"/>
      <c r="L393" s="170" t="s">
        <v>899</v>
      </c>
      <c r="M393" s="171" t="s">
        <v>950</v>
      </c>
    </row>
    <row r="394" spans="1:13" ht="222.75" hidden="1" customHeight="1">
      <c r="A394" s="145"/>
      <c r="B394" s="68">
        <v>85</v>
      </c>
      <c r="C394" s="253" t="s">
        <v>960</v>
      </c>
      <c r="D394" s="171">
        <v>2026</v>
      </c>
      <c r="E394" s="171" t="s">
        <v>34</v>
      </c>
      <c r="F394" s="221">
        <f t="shared" si="57"/>
        <v>400</v>
      </c>
      <c r="G394" s="172"/>
      <c r="H394" s="172"/>
      <c r="I394" s="173">
        <v>400</v>
      </c>
      <c r="J394" s="172"/>
      <c r="K394" s="172"/>
      <c r="L394" s="170" t="s">
        <v>899</v>
      </c>
      <c r="M394" s="128" t="s">
        <v>627</v>
      </c>
    </row>
    <row r="395" spans="1:13" ht="15" hidden="1" customHeight="1">
      <c r="A395" s="3"/>
      <c r="B395" s="3"/>
      <c r="C395" s="44" t="s">
        <v>641</v>
      </c>
      <c r="D395" s="3"/>
      <c r="E395" s="3"/>
      <c r="F395" s="12">
        <f t="shared" si="57"/>
        <v>393482.65600000008</v>
      </c>
      <c r="G395" s="12">
        <f>SUM(G310:G394)</f>
        <v>346483.59400000004</v>
      </c>
      <c r="H395" s="12">
        <f t="shared" ref="H395:K395" si="58">SUM(H310:H394)</f>
        <v>940.41200000000003</v>
      </c>
      <c r="I395" s="12">
        <f t="shared" si="58"/>
        <v>46058.649999999994</v>
      </c>
      <c r="J395" s="12">
        <f t="shared" si="58"/>
        <v>0</v>
      </c>
      <c r="K395" s="12">
        <f t="shared" si="58"/>
        <v>0</v>
      </c>
      <c r="L395" s="3"/>
      <c r="M395" s="3"/>
    </row>
    <row r="396" spans="1:13" ht="15" hidden="1" customHeight="1">
      <c r="A396" s="399" t="s">
        <v>824</v>
      </c>
      <c r="B396" s="400"/>
      <c r="C396" s="400"/>
      <c r="D396" s="400"/>
      <c r="E396" s="400"/>
      <c r="F396" s="400"/>
      <c r="G396" s="400"/>
      <c r="H396" s="400"/>
      <c r="I396" s="400"/>
      <c r="J396" s="400"/>
      <c r="K396" s="400"/>
      <c r="L396" s="400"/>
      <c r="M396" s="401"/>
    </row>
    <row r="397" spans="1:13" ht="50.25" hidden="1" customHeight="1">
      <c r="A397" s="394" t="s">
        <v>21</v>
      </c>
      <c r="B397" s="43">
        <v>1</v>
      </c>
      <c r="C397" s="29" t="s">
        <v>23</v>
      </c>
      <c r="D397" s="43">
        <v>2026</v>
      </c>
      <c r="E397" s="43" t="s">
        <v>22</v>
      </c>
      <c r="F397" s="97">
        <f>G397+H397+I397+J397+K397</f>
        <v>50</v>
      </c>
      <c r="G397" s="13"/>
      <c r="H397" s="13"/>
      <c r="I397" s="32">
        <v>50</v>
      </c>
      <c r="J397" s="13"/>
      <c r="K397" s="13"/>
      <c r="L397" s="43" t="s">
        <v>24</v>
      </c>
      <c r="M397" s="42" t="s">
        <v>25</v>
      </c>
    </row>
    <row r="398" spans="1:13" ht="99.75" hidden="1" customHeight="1">
      <c r="A398" s="405"/>
      <c r="B398" s="43">
        <v>2</v>
      </c>
      <c r="C398" s="29" t="s">
        <v>702</v>
      </c>
      <c r="D398" s="43">
        <v>2026</v>
      </c>
      <c r="E398" s="43" t="s">
        <v>22</v>
      </c>
      <c r="F398" s="97">
        <f>G398+H398+I398+J398+K398</f>
        <v>3567.4</v>
      </c>
      <c r="G398" s="13"/>
      <c r="H398" s="32">
        <v>3567.4</v>
      </c>
      <c r="I398" s="32"/>
      <c r="J398" s="13"/>
      <c r="K398" s="32"/>
      <c r="L398" s="43" t="s">
        <v>26</v>
      </c>
      <c r="M398" s="42" t="s">
        <v>27</v>
      </c>
    </row>
    <row r="399" spans="1:13" ht="66" hidden="1" customHeight="1">
      <c r="A399" s="405"/>
      <c r="B399" s="43">
        <v>3</v>
      </c>
      <c r="C399" s="29" t="s">
        <v>703</v>
      </c>
      <c r="D399" s="43">
        <v>2026</v>
      </c>
      <c r="E399" s="43" t="s">
        <v>22</v>
      </c>
      <c r="F399" s="97">
        <f>G399+H399+I399+J399+K399</f>
        <v>3</v>
      </c>
      <c r="G399" s="32"/>
      <c r="H399" s="32"/>
      <c r="I399" s="32">
        <v>3</v>
      </c>
      <c r="J399" s="32"/>
      <c r="K399" s="32"/>
      <c r="L399" s="43" t="s">
        <v>704</v>
      </c>
      <c r="M399" s="42" t="s">
        <v>370</v>
      </c>
    </row>
    <row r="400" spans="1:13" ht="41.25" hidden="1" customHeight="1">
      <c r="A400" s="395"/>
      <c r="B400" s="43">
        <v>4</v>
      </c>
      <c r="C400" s="29" t="s">
        <v>759</v>
      </c>
      <c r="D400" s="43">
        <v>2026</v>
      </c>
      <c r="E400" s="43" t="s">
        <v>22</v>
      </c>
      <c r="F400" s="97">
        <f>G400+H400+I400+J400+K400</f>
        <v>47.18</v>
      </c>
      <c r="G400" s="32"/>
      <c r="H400" s="32"/>
      <c r="I400" s="32">
        <v>47.18</v>
      </c>
      <c r="J400" s="32"/>
      <c r="K400" s="32"/>
      <c r="L400" s="43" t="s">
        <v>758</v>
      </c>
      <c r="M400" s="42" t="s">
        <v>28</v>
      </c>
    </row>
    <row r="401" spans="1:13" ht="147" hidden="1" customHeight="1">
      <c r="A401" s="29" t="s">
        <v>29</v>
      </c>
      <c r="B401" s="43">
        <v>1</v>
      </c>
      <c r="C401" s="29" t="s">
        <v>705</v>
      </c>
      <c r="D401" s="43">
        <v>2026</v>
      </c>
      <c r="E401" s="43" t="s">
        <v>22</v>
      </c>
      <c r="F401" s="97">
        <f>G401+H401+I401+J401+K401</f>
        <v>1500</v>
      </c>
      <c r="G401" s="32"/>
      <c r="H401" s="32"/>
      <c r="I401" s="32">
        <v>750</v>
      </c>
      <c r="J401" s="32"/>
      <c r="K401" s="32">
        <v>750</v>
      </c>
      <c r="L401" s="43" t="s">
        <v>30</v>
      </c>
      <c r="M401" s="42" t="s">
        <v>31</v>
      </c>
    </row>
    <row r="402" spans="1:13" ht="15" hidden="1" customHeight="1">
      <c r="A402" s="3"/>
      <c r="B402" s="3"/>
      <c r="C402" s="44" t="s">
        <v>32</v>
      </c>
      <c r="D402" s="44"/>
      <c r="E402" s="44"/>
      <c r="F402" s="13">
        <f>SUM(F397:F401)</f>
        <v>5167.58</v>
      </c>
      <c r="G402" s="13">
        <f>SUM(G397:G401)</f>
        <v>0</v>
      </c>
      <c r="H402" s="13">
        <f t="shared" ref="H402:K402" si="59">SUM(H397:H401)</f>
        <v>3567.4</v>
      </c>
      <c r="I402" s="13">
        <f t="shared" si="59"/>
        <v>850.18000000000006</v>
      </c>
      <c r="J402" s="13">
        <f t="shared" si="59"/>
        <v>0</v>
      </c>
      <c r="K402" s="13">
        <f t="shared" si="59"/>
        <v>750</v>
      </c>
      <c r="L402" s="3"/>
      <c r="M402" s="3"/>
    </row>
    <row r="403" spans="1:13" ht="15" hidden="1" customHeight="1">
      <c r="A403" s="399" t="s">
        <v>896</v>
      </c>
      <c r="B403" s="400"/>
      <c r="C403" s="400"/>
      <c r="D403" s="400"/>
      <c r="E403" s="400"/>
      <c r="F403" s="400"/>
      <c r="G403" s="400"/>
      <c r="H403" s="400"/>
      <c r="I403" s="400"/>
      <c r="J403" s="400"/>
      <c r="K403" s="400"/>
      <c r="L403" s="400"/>
      <c r="M403" s="401"/>
    </row>
    <row r="404" spans="1:13" ht="128.25" hidden="1" customHeight="1">
      <c r="A404" s="394" t="s">
        <v>21</v>
      </c>
      <c r="B404" s="33">
        <v>1</v>
      </c>
      <c r="C404" s="36" t="s">
        <v>188</v>
      </c>
      <c r="D404" s="33">
        <v>2026</v>
      </c>
      <c r="E404" s="37" t="s">
        <v>34</v>
      </c>
      <c r="F404" s="34">
        <f>G404+H404+I404+J404+K404</f>
        <v>50</v>
      </c>
      <c r="G404" s="34"/>
      <c r="H404" s="34"/>
      <c r="I404" s="34">
        <v>50</v>
      </c>
      <c r="J404" s="34"/>
      <c r="K404" s="34"/>
      <c r="L404" s="37" t="s">
        <v>37</v>
      </c>
      <c r="M404" s="33" t="s">
        <v>82</v>
      </c>
    </row>
    <row r="405" spans="1:13" ht="99" hidden="1" customHeight="1">
      <c r="A405" s="405"/>
      <c r="B405" s="33">
        <v>2</v>
      </c>
      <c r="C405" s="36" t="s">
        <v>189</v>
      </c>
      <c r="D405" s="33">
        <v>2026</v>
      </c>
      <c r="E405" s="37" t="s">
        <v>34</v>
      </c>
      <c r="F405" s="34">
        <f>G405+H405+I405+J405+K405</f>
        <v>14.032999999999999</v>
      </c>
      <c r="G405" s="34"/>
      <c r="H405" s="34"/>
      <c r="I405" s="34">
        <v>14.032999999999999</v>
      </c>
      <c r="J405" s="34"/>
      <c r="K405" s="34"/>
      <c r="L405" s="37" t="s">
        <v>190</v>
      </c>
      <c r="M405" s="33" t="s">
        <v>31</v>
      </c>
    </row>
    <row r="406" spans="1:13" ht="71.25" hidden="1" customHeight="1">
      <c r="A406" s="405"/>
      <c r="B406" s="33">
        <v>3</v>
      </c>
      <c r="C406" s="36" t="s">
        <v>191</v>
      </c>
      <c r="D406" s="33">
        <v>2026</v>
      </c>
      <c r="E406" s="37" t="s">
        <v>34</v>
      </c>
      <c r="F406" s="34">
        <f>G406+H406+I406+J406+K406</f>
        <v>30</v>
      </c>
      <c r="G406" s="34"/>
      <c r="H406" s="34"/>
      <c r="I406" s="34">
        <v>30</v>
      </c>
      <c r="J406" s="34"/>
      <c r="K406" s="34"/>
      <c r="L406" s="37" t="s">
        <v>89</v>
      </c>
      <c r="M406" s="33" t="s">
        <v>142</v>
      </c>
    </row>
    <row r="407" spans="1:13" ht="85.5" hidden="1" customHeight="1">
      <c r="A407" s="405"/>
      <c r="B407" s="33">
        <v>4</v>
      </c>
      <c r="C407" s="36" t="s">
        <v>192</v>
      </c>
      <c r="D407" s="33">
        <v>2026</v>
      </c>
      <c r="E407" s="37" t="s">
        <v>34</v>
      </c>
      <c r="F407" s="34">
        <f>G407+H407+I407+J407+K407</f>
        <v>251.8</v>
      </c>
      <c r="G407" s="34">
        <v>251.8</v>
      </c>
      <c r="H407" s="34"/>
      <c r="I407" s="34"/>
      <c r="J407" s="34"/>
      <c r="K407" s="34"/>
      <c r="L407" s="37" t="s">
        <v>97</v>
      </c>
      <c r="M407" s="33" t="s">
        <v>98</v>
      </c>
    </row>
    <row r="408" spans="1:13" ht="67.5" hidden="1" customHeight="1">
      <c r="A408" s="405"/>
      <c r="B408" s="33">
        <v>5</v>
      </c>
      <c r="C408" s="257" t="s">
        <v>193</v>
      </c>
      <c r="D408" s="33">
        <v>2026</v>
      </c>
      <c r="E408" s="37" t="s">
        <v>34</v>
      </c>
      <c r="F408" s="34">
        <f>G408</f>
        <v>70</v>
      </c>
      <c r="G408" s="258">
        <v>70</v>
      </c>
      <c r="H408" s="34"/>
      <c r="I408" s="34"/>
      <c r="J408" s="34"/>
      <c r="K408" s="34"/>
      <c r="L408" s="37" t="s">
        <v>37</v>
      </c>
      <c r="M408" s="33" t="s">
        <v>799</v>
      </c>
    </row>
    <row r="409" spans="1:13" ht="83.25" hidden="1" customHeight="1">
      <c r="A409" s="405"/>
      <c r="B409" s="33">
        <v>6</v>
      </c>
      <c r="C409" s="36" t="s">
        <v>195</v>
      </c>
      <c r="D409" s="33">
        <v>2026</v>
      </c>
      <c r="E409" s="35" t="s">
        <v>34</v>
      </c>
      <c r="F409" s="34">
        <f>G409+H409+I409+J409+K409</f>
        <v>285.95999999999998</v>
      </c>
      <c r="G409" s="34">
        <v>285.95999999999998</v>
      </c>
      <c r="H409" s="34"/>
      <c r="I409" s="34"/>
      <c r="J409" s="34"/>
      <c r="K409" s="34"/>
      <c r="L409" s="37" t="s">
        <v>196</v>
      </c>
      <c r="M409" s="33" t="s">
        <v>194</v>
      </c>
    </row>
    <row r="410" spans="1:13" ht="213" hidden="1" customHeight="1">
      <c r="A410" s="405"/>
      <c r="B410" s="33">
        <v>7</v>
      </c>
      <c r="C410" s="36" t="s">
        <v>197</v>
      </c>
      <c r="D410" s="33">
        <v>2026</v>
      </c>
      <c r="E410" s="35" t="s">
        <v>34</v>
      </c>
      <c r="F410" s="34">
        <f>G410+H410+I410+J410+K410</f>
        <v>22.5</v>
      </c>
      <c r="G410" s="34"/>
      <c r="H410" s="34"/>
      <c r="I410" s="34">
        <v>22.5</v>
      </c>
      <c r="J410" s="34"/>
      <c r="K410" s="34"/>
      <c r="L410" s="37" t="s">
        <v>37</v>
      </c>
      <c r="M410" s="33" t="s">
        <v>98</v>
      </c>
    </row>
    <row r="411" spans="1:13" ht="168" hidden="1" customHeight="1">
      <c r="A411" s="405"/>
      <c r="B411" s="33">
        <v>8</v>
      </c>
      <c r="C411" s="174" t="s">
        <v>1054</v>
      </c>
      <c r="D411" s="33">
        <v>2026</v>
      </c>
      <c r="E411" s="35" t="s">
        <v>34</v>
      </c>
      <c r="F411" s="34">
        <f>G411+H411+I411+J411+K411</f>
        <v>100</v>
      </c>
      <c r="G411" s="34"/>
      <c r="H411" s="34"/>
      <c r="I411" s="34">
        <v>100</v>
      </c>
      <c r="J411" s="34"/>
      <c r="K411" s="34"/>
      <c r="L411" s="37" t="s">
        <v>37</v>
      </c>
      <c r="M411" s="33" t="s">
        <v>129</v>
      </c>
    </row>
    <row r="412" spans="1:13" ht="111.75" hidden="1" customHeight="1">
      <c r="A412" s="405"/>
      <c r="B412" s="33">
        <v>9</v>
      </c>
      <c r="C412" s="36" t="s">
        <v>198</v>
      </c>
      <c r="D412" s="33">
        <v>2026</v>
      </c>
      <c r="E412" s="35" t="s">
        <v>34</v>
      </c>
      <c r="F412" s="34">
        <f>G412+H412+I412+J412+K412</f>
        <v>30</v>
      </c>
      <c r="G412" s="34"/>
      <c r="H412" s="34"/>
      <c r="I412" s="34">
        <v>30</v>
      </c>
      <c r="J412" s="34"/>
      <c r="K412" s="34"/>
      <c r="L412" s="37" t="s">
        <v>37</v>
      </c>
      <c r="M412" s="33" t="s">
        <v>57</v>
      </c>
    </row>
    <row r="413" spans="1:13" ht="159.75" hidden="1" customHeight="1">
      <c r="A413" s="405"/>
      <c r="B413" s="33">
        <v>10</v>
      </c>
      <c r="C413" s="260" t="s">
        <v>882</v>
      </c>
      <c r="D413" s="37">
        <v>2026</v>
      </c>
      <c r="E413" s="150" t="s">
        <v>34</v>
      </c>
      <c r="F413" s="34">
        <f>G413+H413+I413+J413+K413</f>
        <v>1500</v>
      </c>
      <c r="G413" s="34"/>
      <c r="H413" s="34"/>
      <c r="I413" s="261">
        <v>1500</v>
      </c>
      <c r="J413" s="34"/>
      <c r="K413" s="34"/>
      <c r="L413" s="37" t="s">
        <v>878</v>
      </c>
      <c r="M413" s="33" t="s">
        <v>1025</v>
      </c>
    </row>
    <row r="414" spans="1:13" ht="176.25" hidden="1" customHeight="1">
      <c r="A414" s="405"/>
      <c r="B414" s="33">
        <v>11</v>
      </c>
      <c r="C414" s="175" t="s">
        <v>901</v>
      </c>
      <c r="D414" s="37">
        <v>2026</v>
      </c>
      <c r="E414" s="150" t="s">
        <v>34</v>
      </c>
      <c r="F414" s="34">
        <v>150</v>
      </c>
      <c r="G414" s="34"/>
      <c r="H414" s="34" t="s">
        <v>185</v>
      </c>
      <c r="I414" s="34">
        <v>150</v>
      </c>
      <c r="J414" s="34"/>
      <c r="K414" s="34"/>
      <c r="L414" s="37" t="s">
        <v>37</v>
      </c>
      <c r="M414" s="33" t="s">
        <v>129</v>
      </c>
    </row>
    <row r="415" spans="1:13" ht="102" hidden="1" customHeight="1">
      <c r="A415" s="405"/>
      <c r="B415" s="33">
        <v>12</v>
      </c>
      <c r="C415" s="36" t="s">
        <v>202</v>
      </c>
      <c r="D415" s="33">
        <v>2026</v>
      </c>
      <c r="E415" s="35" t="s">
        <v>34</v>
      </c>
      <c r="F415" s="34">
        <f>G415+H415+I415+J415+K415</f>
        <v>0</v>
      </c>
      <c r="G415" s="34"/>
      <c r="H415" s="34">
        <v>0</v>
      </c>
      <c r="I415" s="34"/>
      <c r="J415" s="34"/>
      <c r="K415" s="34"/>
      <c r="L415" s="37" t="s">
        <v>37</v>
      </c>
      <c r="M415" s="33" t="s">
        <v>879</v>
      </c>
    </row>
    <row r="416" spans="1:13" ht="84" hidden="1" customHeight="1">
      <c r="A416" s="405"/>
      <c r="B416" s="33">
        <v>13</v>
      </c>
      <c r="C416" s="36" t="s">
        <v>203</v>
      </c>
      <c r="D416" s="33">
        <v>2026</v>
      </c>
      <c r="E416" s="35" t="s">
        <v>34</v>
      </c>
      <c r="F416" s="34">
        <f>G416+H416+I416+J416+K416</f>
        <v>6</v>
      </c>
      <c r="G416" s="34"/>
      <c r="H416" s="34"/>
      <c r="I416" s="34">
        <v>6</v>
      </c>
      <c r="J416" s="34"/>
      <c r="K416" s="34"/>
      <c r="L416" s="37" t="s">
        <v>37</v>
      </c>
      <c r="M416" s="33" t="s">
        <v>63</v>
      </c>
    </row>
    <row r="417" spans="1:13" ht="101.25" hidden="1" customHeight="1">
      <c r="A417" s="405"/>
      <c r="B417" s="33">
        <v>14</v>
      </c>
      <c r="C417" s="162" t="s">
        <v>880</v>
      </c>
      <c r="D417" s="37">
        <v>2026</v>
      </c>
      <c r="E417" s="150" t="s">
        <v>34</v>
      </c>
      <c r="F417" s="34">
        <v>17.8</v>
      </c>
      <c r="G417" s="34"/>
      <c r="H417" s="34"/>
      <c r="I417" s="34">
        <v>17.8</v>
      </c>
      <c r="J417" s="34"/>
      <c r="K417" s="34"/>
      <c r="L417" s="37" t="s">
        <v>37</v>
      </c>
      <c r="M417" s="33" t="s">
        <v>63</v>
      </c>
    </row>
    <row r="418" spans="1:13" ht="120" hidden="1" customHeight="1">
      <c r="A418" s="405"/>
      <c r="B418" s="33">
        <v>15</v>
      </c>
      <c r="C418" s="162" t="s">
        <v>881</v>
      </c>
      <c r="D418" s="37">
        <v>2026</v>
      </c>
      <c r="E418" s="150" t="s">
        <v>34</v>
      </c>
      <c r="F418" s="34">
        <v>250</v>
      </c>
      <c r="G418" s="34"/>
      <c r="H418" s="34"/>
      <c r="I418" s="34">
        <v>250</v>
      </c>
      <c r="J418" s="34"/>
      <c r="K418" s="34"/>
      <c r="L418" s="37" t="s">
        <v>37</v>
      </c>
      <c r="M418" s="33" t="s">
        <v>57</v>
      </c>
    </row>
    <row r="419" spans="1:13" ht="84" hidden="1" customHeight="1">
      <c r="A419" s="405"/>
      <c r="B419" s="33">
        <v>16</v>
      </c>
      <c r="C419" s="155" t="s">
        <v>199</v>
      </c>
      <c r="D419" s="37">
        <v>2026</v>
      </c>
      <c r="E419" s="150" t="s">
        <v>34</v>
      </c>
      <c r="F419" s="34">
        <f>G419+H419+I419+J419+K419</f>
        <v>37.1</v>
      </c>
      <c r="G419" s="34">
        <v>37.1</v>
      </c>
      <c r="H419" s="34"/>
      <c r="I419" s="34"/>
      <c r="J419" s="34"/>
      <c r="K419" s="34"/>
      <c r="L419" s="37" t="s">
        <v>37</v>
      </c>
      <c r="M419" s="33" t="s">
        <v>200</v>
      </c>
    </row>
    <row r="420" spans="1:13" ht="170.25" hidden="1" customHeight="1">
      <c r="A420" s="405"/>
      <c r="B420" s="33">
        <v>17</v>
      </c>
      <c r="C420" s="162" t="s">
        <v>201</v>
      </c>
      <c r="D420" s="37">
        <v>2026</v>
      </c>
      <c r="E420" s="150" t="s">
        <v>34</v>
      </c>
      <c r="F420" s="34">
        <f>G420+H420+I420+J420+K420</f>
        <v>50</v>
      </c>
      <c r="G420" s="34"/>
      <c r="H420" s="34"/>
      <c r="I420" s="34">
        <v>50</v>
      </c>
      <c r="J420" s="34"/>
      <c r="K420" s="34"/>
      <c r="L420" s="37" t="s">
        <v>37</v>
      </c>
      <c r="M420" s="33" t="s">
        <v>194</v>
      </c>
    </row>
    <row r="421" spans="1:13" ht="192.75" hidden="1" customHeight="1">
      <c r="A421" s="405"/>
      <c r="B421" s="33">
        <v>18</v>
      </c>
      <c r="C421" s="259" t="s">
        <v>1057</v>
      </c>
      <c r="D421" s="149">
        <v>2026</v>
      </c>
      <c r="E421" s="35" t="s">
        <v>916</v>
      </c>
      <c r="F421" s="151">
        <f>G421+H421+I421+J421+K421</f>
        <v>120</v>
      </c>
      <c r="G421" s="151"/>
      <c r="H421" s="151"/>
      <c r="I421" s="152">
        <v>120</v>
      </c>
      <c r="J421" s="152"/>
      <c r="K421" s="152"/>
      <c r="L421" s="150" t="s">
        <v>917</v>
      </c>
      <c r="M421" s="149" t="s">
        <v>142</v>
      </c>
    </row>
    <row r="422" spans="1:13" ht="112.5" hidden="1" customHeight="1">
      <c r="A422" s="405"/>
      <c r="B422" s="33">
        <v>19</v>
      </c>
      <c r="C422" s="259" t="s">
        <v>918</v>
      </c>
      <c r="D422" s="149">
        <v>2026</v>
      </c>
      <c r="E422" s="35" t="s">
        <v>34</v>
      </c>
      <c r="F422" s="151">
        <f>H422</f>
        <v>460</v>
      </c>
      <c r="G422" s="151"/>
      <c r="H422" s="151">
        <v>460</v>
      </c>
      <c r="I422" s="152"/>
      <c r="J422" s="152"/>
      <c r="K422" s="152"/>
      <c r="L422" s="150" t="s">
        <v>37</v>
      </c>
      <c r="M422" s="149" t="s">
        <v>919</v>
      </c>
    </row>
    <row r="423" spans="1:13" ht="114" hidden="1" customHeight="1">
      <c r="A423" s="395"/>
      <c r="B423" s="33">
        <v>20</v>
      </c>
      <c r="C423" s="179" t="s">
        <v>1027</v>
      </c>
      <c r="D423" s="149">
        <v>2026</v>
      </c>
      <c r="E423" s="35" t="s">
        <v>34</v>
      </c>
      <c r="F423" s="151">
        <f>G423+H423+I423+J423+K423</f>
        <v>300</v>
      </c>
      <c r="G423" s="151"/>
      <c r="H423" s="151"/>
      <c r="I423" s="152">
        <v>300</v>
      </c>
      <c r="J423" s="152"/>
      <c r="K423" s="152"/>
      <c r="L423" s="37" t="s">
        <v>37</v>
      </c>
      <c r="M423" s="149" t="s">
        <v>57</v>
      </c>
    </row>
    <row r="424" spans="1:13" ht="15" hidden="1" customHeight="1">
      <c r="A424" s="100"/>
      <c r="B424" s="100"/>
      <c r="C424" s="44" t="s">
        <v>187</v>
      </c>
      <c r="D424" s="44"/>
      <c r="E424" s="44"/>
      <c r="F424" s="13">
        <f>G424+H424+I424+J424+K424</f>
        <v>3745.1929999999998</v>
      </c>
      <c r="G424" s="13">
        <f>SUM(G404:G423)</f>
        <v>644.86</v>
      </c>
      <c r="H424" s="13">
        <f t="shared" ref="H424:K424" si="60">SUM(H404:H423)</f>
        <v>460</v>
      </c>
      <c r="I424" s="13">
        <f t="shared" si="60"/>
        <v>2640.3329999999996</v>
      </c>
      <c r="J424" s="13">
        <f t="shared" si="60"/>
        <v>0</v>
      </c>
      <c r="K424" s="13">
        <f t="shared" si="60"/>
        <v>0</v>
      </c>
      <c r="L424" s="101"/>
      <c r="M424" s="101"/>
    </row>
    <row r="425" spans="1:13" ht="15" hidden="1" customHeight="1">
      <c r="A425" s="399" t="s">
        <v>825</v>
      </c>
      <c r="B425" s="400"/>
      <c r="C425" s="400"/>
      <c r="D425" s="400"/>
      <c r="E425" s="400"/>
      <c r="F425" s="400"/>
      <c r="G425" s="400"/>
      <c r="H425" s="400"/>
      <c r="I425" s="400"/>
      <c r="J425" s="400"/>
      <c r="K425" s="400"/>
      <c r="L425" s="400"/>
      <c r="M425" s="401"/>
    </row>
    <row r="426" spans="1:13" ht="63" hidden="1" customHeight="1">
      <c r="A426" s="392" t="s">
        <v>29</v>
      </c>
      <c r="B426" s="44"/>
      <c r="C426" s="14" t="s">
        <v>376</v>
      </c>
      <c r="D426" s="44"/>
      <c r="E426" s="30"/>
      <c r="F426" s="45"/>
      <c r="G426" s="45"/>
      <c r="H426" s="45"/>
      <c r="I426" s="45"/>
      <c r="J426" s="45"/>
      <c r="K426" s="45"/>
      <c r="L426" s="43"/>
      <c r="M426" s="43"/>
    </row>
    <row r="427" spans="1:13" ht="62.25" hidden="1" customHeight="1">
      <c r="A427" s="392"/>
      <c r="B427" s="46" t="s">
        <v>18</v>
      </c>
      <c r="C427" s="40" t="s">
        <v>378</v>
      </c>
      <c r="D427" s="28"/>
      <c r="E427" s="47"/>
      <c r="F427" s="48"/>
      <c r="G427" s="48"/>
      <c r="H427" s="48"/>
      <c r="I427" s="48"/>
      <c r="J427" s="48"/>
      <c r="K427" s="48"/>
      <c r="L427" s="28"/>
      <c r="M427" s="28"/>
    </row>
    <row r="428" spans="1:13" ht="81.75" hidden="1" customHeight="1">
      <c r="A428" s="392"/>
      <c r="B428" s="27" t="s">
        <v>377</v>
      </c>
      <c r="C428" s="11" t="s">
        <v>464</v>
      </c>
      <c r="D428" s="33">
        <v>2026</v>
      </c>
      <c r="E428" s="20" t="s">
        <v>379</v>
      </c>
      <c r="F428" s="146">
        <f t="shared" ref="F428:F434" si="61">G428+H428+I428+J428+K428</f>
        <v>5400</v>
      </c>
      <c r="G428" s="146"/>
      <c r="H428" s="146"/>
      <c r="I428" s="146">
        <v>5000</v>
      </c>
      <c r="J428" s="49"/>
      <c r="K428" s="49">
        <v>400</v>
      </c>
      <c r="L428" s="43" t="s">
        <v>466</v>
      </c>
      <c r="M428" s="43" t="s">
        <v>465</v>
      </c>
    </row>
    <row r="429" spans="1:13" ht="94.5" hidden="1" customHeight="1">
      <c r="A429" s="392"/>
      <c r="B429" s="27" t="s">
        <v>461</v>
      </c>
      <c r="C429" s="11" t="s">
        <v>380</v>
      </c>
      <c r="D429" s="33">
        <v>2026</v>
      </c>
      <c r="E429" s="20" t="s">
        <v>379</v>
      </c>
      <c r="F429" s="146">
        <f t="shared" si="61"/>
        <v>2350</v>
      </c>
      <c r="G429" s="146"/>
      <c r="H429" s="146"/>
      <c r="I429" s="146">
        <v>2350</v>
      </c>
      <c r="J429" s="49"/>
      <c r="K429" s="49"/>
      <c r="L429" s="43" t="s">
        <v>467</v>
      </c>
      <c r="M429" s="43" t="s">
        <v>28</v>
      </c>
    </row>
    <row r="430" spans="1:13" ht="81.75" hidden="1" customHeight="1">
      <c r="A430" s="392"/>
      <c r="B430" s="27" t="s">
        <v>462</v>
      </c>
      <c r="C430" s="11" t="s">
        <v>381</v>
      </c>
      <c r="D430" s="33">
        <v>2026</v>
      </c>
      <c r="E430" s="20" t="s">
        <v>379</v>
      </c>
      <c r="F430" s="146">
        <f t="shared" si="61"/>
        <v>200</v>
      </c>
      <c r="G430" s="49"/>
      <c r="H430" s="49"/>
      <c r="I430" s="146">
        <v>200</v>
      </c>
      <c r="J430" s="49"/>
      <c r="K430" s="49"/>
      <c r="L430" s="43" t="s">
        <v>291</v>
      </c>
      <c r="M430" s="27" t="s">
        <v>142</v>
      </c>
    </row>
    <row r="431" spans="1:13" ht="49.5" hidden="1" customHeight="1">
      <c r="A431" s="392"/>
      <c r="B431" s="27" t="s">
        <v>463</v>
      </c>
      <c r="C431" s="29" t="s">
        <v>382</v>
      </c>
      <c r="D431" s="33">
        <v>2026</v>
      </c>
      <c r="E431" s="20" t="s">
        <v>379</v>
      </c>
      <c r="F431" s="146">
        <f t="shared" si="61"/>
        <v>25</v>
      </c>
      <c r="G431" s="45"/>
      <c r="H431" s="45"/>
      <c r="I431" s="146">
        <v>25</v>
      </c>
      <c r="J431" s="49"/>
      <c r="K431" s="49"/>
      <c r="L431" s="43" t="s">
        <v>383</v>
      </c>
      <c r="M431" s="43" t="s">
        <v>384</v>
      </c>
    </row>
    <row r="432" spans="1:13" ht="96" hidden="1" customHeight="1">
      <c r="A432" s="392"/>
      <c r="B432" s="27" t="s">
        <v>710</v>
      </c>
      <c r="C432" s="29" t="s">
        <v>711</v>
      </c>
      <c r="D432" s="33">
        <v>2026</v>
      </c>
      <c r="E432" s="20" t="s">
        <v>379</v>
      </c>
      <c r="F432" s="146">
        <f t="shared" si="61"/>
        <v>1250</v>
      </c>
      <c r="G432" s="45"/>
      <c r="H432" s="45"/>
      <c r="I432" s="146">
        <v>1250</v>
      </c>
      <c r="J432" s="49"/>
      <c r="K432" s="49"/>
      <c r="L432" s="43" t="s">
        <v>712</v>
      </c>
      <c r="M432" s="43" t="s">
        <v>142</v>
      </c>
    </row>
    <row r="433" spans="1:13" ht="85.5" hidden="1" customHeight="1">
      <c r="A433" s="392"/>
      <c r="B433" s="27" t="s">
        <v>742</v>
      </c>
      <c r="C433" s="29" t="s">
        <v>755</v>
      </c>
      <c r="D433" s="33">
        <v>2026</v>
      </c>
      <c r="E433" s="20" t="s">
        <v>379</v>
      </c>
      <c r="F433" s="146">
        <f t="shared" si="61"/>
        <v>50</v>
      </c>
      <c r="G433" s="45"/>
      <c r="H433" s="45"/>
      <c r="I433" s="146">
        <v>50</v>
      </c>
      <c r="J433" s="49"/>
      <c r="K433" s="49"/>
      <c r="L433" s="85" t="s">
        <v>432</v>
      </c>
      <c r="M433" s="85" t="s">
        <v>207</v>
      </c>
    </row>
    <row r="434" spans="1:13" ht="174.75" hidden="1" customHeight="1">
      <c r="A434" s="392"/>
      <c r="B434" s="27" t="s">
        <v>923</v>
      </c>
      <c r="C434" s="29" t="s">
        <v>924</v>
      </c>
      <c r="D434" s="33">
        <v>2026</v>
      </c>
      <c r="E434" s="20" t="s">
        <v>379</v>
      </c>
      <c r="F434" s="146">
        <f t="shared" si="61"/>
        <v>3600</v>
      </c>
      <c r="G434" s="45"/>
      <c r="H434" s="45"/>
      <c r="I434" s="146">
        <v>3600</v>
      </c>
      <c r="J434" s="49"/>
      <c r="K434" s="182"/>
      <c r="L434" s="183" t="s">
        <v>925</v>
      </c>
      <c r="M434" s="184" t="s">
        <v>19</v>
      </c>
    </row>
    <row r="435" spans="1:13" ht="33" hidden="1" customHeight="1">
      <c r="A435" s="392"/>
      <c r="B435" s="46" t="s">
        <v>205</v>
      </c>
      <c r="C435" s="40" t="s">
        <v>385</v>
      </c>
      <c r="D435" s="33"/>
      <c r="E435" s="47"/>
      <c r="F435" s="146"/>
      <c r="G435" s="48"/>
      <c r="H435" s="48"/>
      <c r="I435" s="54"/>
      <c r="J435" s="54"/>
      <c r="K435" s="48"/>
      <c r="L435" s="115"/>
      <c r="M435" s="115"/>
    </row>
    <row r="436" spans="1:13" ht="137.25" hidden="1" customHeight="1">
      <c r="A436" s="409"/>
      <c r="B436" s="120" t="s">
        <v>387</v>
      </c>
      <c r="C436" s="254" t="s">
        <v>1000</v>
      </c>
      <c r="D436" s="136">
        <v>2026</v>
      </c>
      <c r="E436" s="202" t="s">
        <v>379</v>
      </c>
      <c r="F436" s="146">
        <f>I436</f>
        <v>605</v>
      </c>
      <c r="G436" s="203"/>
      <c r="H436" s="203"/>
      <c r="I436" s="255">
        <v>605</v>
      </c>
      <c r="J436" s="125"/>
      <c r="K436" s="126"/>
      <c r="L436" s="223" t="s">
        <v>1001</v>
      </c>
      <c r="M436" s="223" t="s">
        <v>25</v>
      </c>
    </row>
    <row r="437" spans="1:13" ht="49.5" hidden="1" customHeight="1">
      <c r="A437" s="392"/>
      <c r="B437" s="113">
        <v>3</v>
      </c>
      <c r="C437" s="114" t="s">
        <v>557</v>
      </c>
      <c r="D437" s="115"/>
      <c r="E437" s="116"/>
      <c r="F437" s="117"/>
      <c r="G437" s="118"/>
      <c r="H437" s="118"/>
      <c r="I437" s="119"/>
      <c r="J437" s="118"/>
      <c r="K437" s="118"/>
      <c r="L437" s="115"/>
      <c r="M437" s="115"/>
    </row>
    <row r="438" spans="1:13" ht="81" hidden="1" customHeight="1">
      <c r="A438" s="392"/>
      <c r="B438" s="27" t="s">
        <v>468</v>
      </c>
      <c r="C438" s="29" t="s">
        <v>559</v>
      </c>
      <c r="D438" s="43">
        <v>2026</v>
      </c>
      <c r="E438" s="20" t="s">
        <v>379</v>
      </c>
      <c r="F438" s="146">
        <f>G438+H438+I438+J438+K438</f>
        <v>5400</v>
      </c>
      <c r="G438" s="49"/>
      <c r="H438" s="49"/>
      <c r="I438" s="146">
        <v>5400</v>
      </c>
      <c r="J438" s="49"/>
      <c r="K438" s="49"/>
      <c r="L438" s="43" t="s">
        <v>479</v>
      </c>
      <c r="M438" s="43" t="s">
        <v>777</v>
      </c>
    </row>
    <row r="439" spans="1:13" ht="51.75" hidden="1" customHeight="1">
      <c r="A439" s="392"/>
      <c r="B439" s="27" t="s">
        <v>469</v>
      </c>
      <c r="C439" s="29" t="s">
        <v>558</v>
      </c>
      <c r="D439" s="43">
        <v>2026</v>
      </c>
      <c r="E439" s="20" t="s">
        <v>379</v>
      </c>
      <c r="F439" s="146">
        <f>G439+H439+I439+J439+K439</f>
        <v>2000</v>
      </c>
      <c r="G439" s="49"/>
      <c r="H439" s="49"/>
      <c r="I439" s="146">
        <v>2000</v>
      </c>
      <c r="J439" s="146"/>
      <c r="K439" s="146"/>
      <c r="L439" s="43" t="s">
        <v>481</v>
      </c>
      <c r="M439" s="43" t="s">
        <v>142</v>
      </c>
    </row>
    <row r="440" spans="1:13" ht="63" hidden="1" customHeight="1">
      <c r="A440" s="392"/>
      <c r="B440" s="27" t="s">
        <v>470</v>
      </c>
      <c r="C440" s="29" t="s">
        <v>560</v>
      </c>
      <c r="D440" s="43">
        <v>2026</v>
      </c>
      <c r="E440" s="20" t="s">
        <v>379</v>
      </c>
      <c r="F440" s="146">
        <f>G440+H440+I440+J440+K440</f>
        <v>0</v>
      </c>
      <c r="G440" s="49"/>
      <c r="H440" s="49"/>
      <c r="I440" s="146"/>
      <c r="J440" s="146"/>
      <c r="K440" s="146"/>
      <c r="L440" s="43"/>
      <c r="M440" s="28"/>
    </row>
    <row r="441" spans="1:13" ht="75.75" hidden="1" customHeight="1">
      <c r="A441" s="392"/>
      <c r="B441" s="27" t="s">
        <v>471</v>
      </c>
      <c r="C441" s="29" t="s">
        <v>386</v>
      </c>
      <c r="D441" s="43">
        <v>2026</v>
      </c>
      <c r="E441" s="20" t="s">
        <v>379</v>
      </c>
      <c r="F441" s="146">
        <f>G441+H441+I441+J441+K441</f>
        <v>2120</v>
      </c>
      <c r="G441" s="49"/>
      <c r="H441" s="49"/>
      <c r="I441" s="146">
        <v>2120</v>
      </c>
      <c r="J441" s="146"/>
      <c r="K441" s="146"/>
      <c r="L441" s="43" t="s">
        <v>478</v>
      </c>
      <c r="M441" s="43">
        <v>0.5</v>
      </c>
    </row>
    <row r="442" spans="1:13" ht="90.75" hidden="1" customHeight="1">
      <c r="A442" s="394" t="s">
        <v>29</v>
      </c>
      <c r="B442" s="27" t="s">
        <v>472</v>
      </c>
      <c r="C442" s="40" t="s">
        <v>895</v>
      </c>
      <c r="D442" s="44"/>
      <c r="E442" s="30"/>
      <c r="F442" s="146"/>
      <c r="G442" s="45"/>
      <c r="H442" s="45"/>
      <c r="I442" s="15"/>
      <c r="J442" s="15"/>
      <c r="K442" s="15"/>
      <c r="L442" s="44"/>
      <c r="M442" s="44"/>
    </row>
    <row r="443" spans="1:13" ht="51" hidden="1" customHeight="1">
      <c r="A443" s="405"/>
      <c r="B443" s="27" t="s">
        <v>473</v>
      </c>
      <c r="C443" s="29" t="s">
        <v>561</v>
      </c>
      <c r="D443" s="43">
        <v>2026</v>
      </c>
      <c r="E443" s="20" t="s">
        <v>379</v>
      </c>
      <c r="F443" s="146">
        <f>G443+H443+I443+J443+K443</f>
        <v>4560</v>
      </c>
      <c r="G443" s="49"/>
      <c r="H443" s="49"/>
      <c r="I443" s="146">
        <v>4560</v>
      </c>
      <c r="J443" s="146"/>
      <c r="K443" s="146"/>
      <c r="L443" s="43" t="s">
        <v>479</v>
      </c>
      <c r="M443" s="43" t="s">
        <v>778</v>
      </c>
    </row>
    <row r="444" spans="1:13" ht="50.25" hidden="1" customHeight="1">
      <c r="A444" s="395"/>
      <c r="B444" s="27" t="s">
        <v>474</v>
      </c>
      <c r="C444" s="29" t="s">
        <v>388</v>
      </c>
      <c r="D444" s="43">
        <v>2026</v>
      </c>
      <c r="E444" s="20" t="s">
        <v>379</v>
      </c>
      <c r="F444" s="146">
        <f>G444+H444+I444+J444+K444</f>
        <v>1667</v>
      </c>
      <c r="G444" s="49"/>
      <c r="H444" s="49"/>
      <c r="I444" s="146">
        <v>1500</v>
      </c>
      <c r="J444" s="146"/>
      <c r="K444" s="146">
        <v>167</v>
      </c>
      <c r="L444" s="43"/>
      <c r="M444" s="43"/>
    </row>
    <row r="445" spans="1:13" ht="65.25" hidden="1" customHeight="1">
      <c r="A445" s="392" t="s">
        <v>692</v>
      </c>
      <c r="B445" s="27" t="s">
        <v>367</v>
      </c>
      <c r="C445" s="40" t="s">
        <v>389</v>
      </c>
      <c r="D445" s="44"/>
      <c r="E445" s="30"/>
      <c r="F445" s="146"/>
      <c r="G445" s="45"/>
      <c r="H445" s="45"/>
      <c r="I445" s="15"/>
      <c r="J445" s="15"/>
      <c r="K445" s="15"/>
      <c r="L445" s="44"/>
      <c r="M445" s="44"/>
    </row>
    <row r="446" spans="1:13" ht="59.25" hidden="1" customHeight="1">
      <c r="A446" s="392"/>
      <c r="B446" s="27" t="s">
        <v>475</v>
      </c>
      <c r="C446" s="29" t="s">
        <v>390</v>
      </c>
      <c r="D446" s="43">
        <v>2026</v>
      </c>
      <c r="E446" s="20" t="s">
        <v>379</v>
      </c>
      <c r="F446" s="146">
        <f>G446+H446+I446+J446+K446</f>
        <v>3640</v>
      </c>
      <c r="G446" s="49"/>
      <c r="H446" s="49"/>
      <c r="I446" s="146">
        <v>3640</v>
      </c>
      <c r="J446" s="146"/>
      <c r="K446" s="146"/>
      <c r="L446" s="43" t="s">
        <v>482</v>
      </c>
      <c r="M446" s="43" t="s">
        <v>483</v>
      </c>
    </row>
    <row r="447" spans="1:13" ht="48.75" hidden="1" customHeight="1">
      <c r="A447" s="392"/>
      <c r="B447" s="27" t="s">
        <v>476</v>
      </c>
      <c r="C447" s="29" t="s">
        <v>391</v>
      </c>
      <c r="D447" s="43">
        <v>2026</v>
      </c>
      <c r="E447" s="20" t="s">
        <v>379</v>
      </c>
      <c r="F447" s="146">
        <f>G447+H447+I447+J447+K447</f>
        <v>800</v>
      </c>
      <c r="G447" s="49"/>
      <c r="H447" s="49"/>
      <c r="I447" s="146">
        <v>800</v>
      </c>
      <c r="J447" s="146"/>
      <c r="K447" s="146"/>
      <c r="L447" s="43" t="s">
        <v>406</v>
      </c>
      <c r="M447" s="43" t="s">
        <v>142</v>
      </c>
    </row>
    <row r="448" spans="1:13" ht="87.75" hidden="1" customHeight="1">
      <c r="A448" s="392"/>
      <c r="B448" s="27" t="s">
        <v>477</v>
      </c>
      <c r="C448" s="29" t="s">
        <v>392</v>
      </c>
      <c r="D448" s="43">
        <v>2026</v>
      </c>
      <c r="E448" s="20" t="s">
        <v>379</v>
      </c>
      <c r="F448" s="146">
        <f>G448+H448+I448+J448+K448</f>
        <v>250</v>
      </c>
      <c r="G448" s="49"/>
      <c r="H448" s="49"/>
      <c r="I448" s="146">
        <v>250</v>
      </c>
      <c r="J448" s="146"/>
      <c r="K448" s="146"/>
      <c r="L448" s="43" t="s">
        <v>484</v>
      </c>
      <c r="M448" s="43" t="s">
        <v>142</v>
      </c>
    </row>
    <row r="449" spans="1:13" ht="81" hidden="1" customHeight="1">
      <c r="A449" s="394" t="s">
        <v>700</v>
      </c>
      <c r="B449" s="55"/>
      <c r="C449" s="14" t="s">
        <v>393</v>
      </c>
      <c r="D449" s="43"/>
      <c r="E449" s="20"/>
      <c r="F449" s="146"/>
      <c r="G449" s="45"/>
      <c r="H449" s="45"/>
      <c r="I449" s="45"/>
      <c r="J449" s="45"/>
      <c r="K449" s="45"/>
      <c r="L449" s="43"/>
      <c r="M449" s="43"/>
    </row>
    <row r="450" spans="1:13" ht="34.5" hidden="1" customHeight="1">
      <c r="A450" s="405"/>
      <c r="B450" s="46" t="s">
        <v>485</v>
      </c>
      <c r="C450" s="40" t="s">
        <v>394</v>
      </c>
      <c r="D450" s="51"/>
      <c r="E450" s="51"/>
      <c r="F450" s="146"/>
      <c r="G450" s="45"/>
      <c r="H450" s="45"/>
      <c r="I450" s="45"/>
      <c r="J450" s="45"/>
      <c r="K450" s="45"/>
      <c r="L450" s="107"/>
      <c r="M450" s="51"/>
    </row>
    <row r="451" spans="1:13" ht="130.5" hidden="1" customHeight="1">
      <c r="A451" s="405"/>
      <c r="B451" s="27" t="s">
        <v>486</v>
      </c>
      <c r="C451" s="11" t="s">
        <v>395</v>
      </c>
      <c r="D451" s="43">
        <v>2026</v>
      </c>
      <c r="E451" s="98" t="s">
        <v>379</v>
      </c>
      <c r="F451" s="146">
        <f t="shared" ref="F451:F460" si="62">G451+H451+I451+J451+K451</f>
        <v>3000</v>
      </c>
      <c r="G451" s="49"/>
      <c r="H451" s="49"/>
      <c r="I451" s="49">
        <v>3000</v>
      </c>
      <c r="J451" s="49"/>
      <c r="K451" s="49"/>
      <c r="L451" s="43" t="s">
        <v>291</v>
      </c>
      <c r="M451" s="43" t="s">
        <v>142</v>
      </c>
    </row>
    <row r="452" spans="1:13" ht="78" hidden="1" customHeight="1">
      <c r="A452" s="405"/>
      <c r="B452" s="27" t="s">
        <v>487</v>
      </c>
      <c r="C452" s="29" t="s">
        <v>396</v>
      </c>
      <c r="D452" s="43">
        <v>2026</v>
      </c>
      <c r="E452" s="43" t="s">
        <v>407</v>
      </c>
      <c r="F452" s="146">
        <f t="shared" si="62"/>
        <v>1900</v>
      </c>
      <c r="G452" s="49"/>
      <c r="H452" s="49"/>
      <c r="I452" s="146">
        <v>1900</v>
      </c>
      <c r="J452" s="49"/>
      <c r="K452" s="49"/>
      <c r="L452" s="43" t="s">
        <v>291</v>
      </c>
      <c r="M452" s="43" t="s">
        <v>497</v>
      </c>
    </row>
    <row r="453" spans="1:13" ht="57" hidden="1" customHeight="1">
      <c r="A453" s="405"/>
      <c r="B453" s="27" t="s">
        <v>488</v>
      </c>
      <c r="C453" s="11" t="s">
        <v>562</v>
      </c>
      <c r="D453" s="43">
        <v>2026</v>
      </c>
      <c r="E453" s="43" t="s">
        <v>407</v>
      </c>
      <c r="F453" s="146">
        <f t="shared" si="62"/>
        <v>112.002</v>
      </c>
      <c r="G453" s="49"/>
      <c r="H453" s="49"/>
      <c r="I453" s="146">
        <v>112.002</v>
      </c>
      <c r="J453" s="49"/>
      <c r="K453" s="49"/>
      <c r="L453" s="43" t="s">
        <v>499</v>
      </c>
      <c r="M453" s="43" t="s">
        <v>498</v>
      </c>
    </row>
    <row r="454" spans="1:13" ht="52.5" hidden="1" customHeight="1">
      <c r="A454" s="405"/>
      <c r="B454" s="27" t="s">
        <v>489</v>
      </c>
      <c r="C454" s="11" t="s">
        <v>563</v>
      </c>
      <c r="D454" s="43">
        <v>2026</v>
      </c>
      <c r="E454" s="43" t="s">
        <v>407</v>
      </c>
      <c r="F454" s="146">
        <f t="shared" si="62"/>
        <v>220.26400000000001</v>
      </c>
      <c r="G454" s="49"/>
      <c r="H454" s="49"/>
      <c r="I454" s="146">
        <v>220.26400000000001</v>
      </c>
      <c r="J454" s="49"/>
      <c r="K454" s="49"/>
      <c r="L454" s="43" t="s">
        <v>499</v>
      </c>
      <c r="M454" s="43" t="s">
        <v>500</v>
      </c>
    </row>
    <row r="455" spans="1:13" ht="99" hidden="1" customHeight="1">
      <c r="A455" s="405"/>
      <c r="B455" s="27" t="s">
        <v>490</v>
      </c>
      <c r="C455" s="11" t="s">
        <v>397</v>
      </c>
      <c r="D455" s="43">
        <v>2026</v>
      </c>
      <c r="E455" s="43" t="s">
        <v>407</v>
      </c>
      <c r="F455" s="146">
        <f t="shared" si="62"/>
        <v>7005.4</v>
      </c>
      <c r="G455" s="49"/>
      <c r="H455" s="49"/>
      <c r="I455" s="146">
        <v>7005.4</v>
      </c>
      <c r="J455" s="49"/>
      <c r="K455" s="49"/>
      <c r="L455" s="43" t="s">
        <v>502</v>
      </c>
      <c r="M455" s="43" t="s">
        <v>501</v>
      </c>
    </row>
    <row r="456" spans="1:13" ht="95.25" hidden="1" customHeight="1">
      <c r="A456" s="405"/>
      <c r="B456" s="27" t="s">
        <v>491</v>
      </c>
      <c r="C456" s="11" t="s">
        <v>398</v>
      </c>
      <c r="D456" s="43">
        <v>2026</v>
      </c>
      <c r="E456" s="20" t="s">
        <v>379</v>
      </c>
      <c r="F456" s="146">
        <f t="shared" si="62"/>
        <v>500</v>
      </c>
      <c r="G456" s="49"/>
      <c r="H456" s="49"/>
      <c r="I456" s="146">
        <v>500</v>
      </c>
      <c r="J456" s="49"/>
      <c r="K456" s="49"/>
      <c r="L456" s="43" t="s">
        <v>503</v>
      </c>
      <c r="M456" s="43" t="s">
        <v>504</v>
      </c>
    </row>
    <row r="457" spans="1:13" ht="51" hidden="1" customHeight="1">
      <c r="A457" s="405"/>
      <c r="B457" s="27" t="s">
        <v>492</v>
      </c>
      <c r="C457" s="11" t="s">
        <v>399</v>
      </c>
      <c r="D457" s="43">
        <v>2026</v>
      </c>
      <c r="E457" s="20" t="s">
        <v>379</v>
      </c>
      <c r="F457" s="146">
        <f t="shared" si="62"/>
        <v>1200</v>
      </c>
      <c r="G457" s="49"/>
      <c r="H457" s="49"/>
      <c r="I457" s="146">
        <v>1200</v>
      </c>
      <c r="J457" s="49"/>
      <c r="K457" s="49"/>
      <c r="L457" s="43" t="s">
        <v>432</v>
      </c>
      <c r="M457" s="43" t="s">
        <v>25</v>
      </c>
    </row>
    <row r="458" spans="1:13" ht="66" hidden="1" customHeight="1">
      <c r="A458" s="405"/>
      <c r="B458" s="27" t="s">
        <v>493</v>
      </c>
      <c r="C458" s="29" t="s">
        <v>400</v>
      </c>
      <c r="D458" s="43">
        <v>2026</v>
      </c>
      <c r="E458" s="20" t="s">
        <v>379</v>
      </c>
      <c r="F458" s="146">
        <f t="shared" si="62"/>
        <v>800</v>
      </c>
      <c r="G458" s="49"/>
      <c r="H458" s="49"/>
      <c r="I458" s="146">
        <v>800</v>
      </c>
      <c r="J458" s="49"/>
      <c r="K458" s="49"/>
      <c r="L458" s="43" t="s">
        <v>406</v>
      </c>
      <c r="M458" s="43" t="s">
        <v>142</v>
      </c>
    </row>
    <row r="459" spans="1:13" ht="120" hidden="1" customHeight="1">
      <c r="A459" s="405"/>
      <c r="B459" s="27" t="s">
        <v>494</v>
      </c>
      <c r="C459" s="29" t="s">
        <v>760</v>
      </c>
      <c r="D459" s="43">
        <v>2026</v>
      </c>
      <c r="E459" s="20" t="s">
        <v>379</v>
      </c>
      <c r="F459" s="146">
        <f t="shared" si="62"/>
        <v>150</v>
      </c>
      <c r="G459" s="49"/>
      <c r="H459" s="49"/>
      <c r="I459" s="146">
        <v>150</v>
      </c>
      <c r="J459" s="49"/>
      <c r="K459" s="49"/>
      <c r="L459" s="43" t="s">
        <v>761</v>
      </c>
      <c r="M459" s="43" t="s">
        <v>648</v>
      </c>
    </row>
    <row r="460" spans="1:13" ht="72" hidden="1" customHeight="1">
      <c r="A460" s="405"/>
      <c r="B460" s="27" t="s">
        <v>495</v>
      </c>
      <c r="C460" s="29" t="s">
        <v>766</v>
      </c>
      <c r="D460" s="43">
        <v>2026</v>
      </c>
      <c r="E460" s="20" t="s">
        <v>379</v>
      </c>
      <c r="F460" s="146">
        <f t="shared" si="62"/>
        <v>10000</v>
      </c>
      <c r="G460" s="49"/>
      <c r="H460" s="49"/>
      <c r="I460" s="146">
        <v>10000</v>
      </c>
      <c r="J460" s="49"/>
      <c r="K460" s="49"/>
      <c r="L460" s="43" t="s">
        <v>767</v>
      </c>
      <c r="M460" s="43" t="s">
        <v>768</v>
      </c>
    </row>
    <row r="461" spans="1:13" ht="17.25" hidden="1" customHeight="1">
      <c r="A461" s="405"/>
      <c r="B461" s="46" t="s">
        <v>496</v>
      </c>
      <c r="C461" s="40" t="s">
        <v>401</v>
      </c>
      <c r="D461" s="51"/>
      <c r="E461" s="51"/>
      <c r="F461" s="146"/>
      <c r="G461" s="45"/>
      <c r="H461" s="45"/>
      <c r="I461" s="45"/>
      <c r="J461" s="45"/>
      <c r="K461" s="45"/>
      <c r="L461" s="107"/>
      <c r="M461" s="51"/>
    </row>
    <row r="462" spans="1:13" ht="97.5" hidden="1" customHeight="1">
      <c r="A462" s="405"/>
      <c r="B462" s="27" t="s">
        <v>505</v>
      </c>
      <c r="C462" s="29" t="s">
        <v>717</v>
      </c>
      <c r="D462" s="43">
        <v>2026</v>
      </c>
      <c r="E462" s="20" t="s">
        <v>379</v>
      </c>
      <c r="F462" s="146">
        <f>G462+H462+I462+J462+K462</f>
        <v>150</v>
      </c>
      <c r="G462" s="49"/>
      <c r="H462" s="49"/>
      <c r="I462" s="146">
        <v>150</v>
      </c>
      <c r="J462" s="49"/>
      <c r="K462" s="49"/>
      <c r="L462" s="43" t="s">
        <v>484</v>
      </c>
      <c r="M462" s="43" t="s">
        <v>142</v>
      </c>
    </row>
    <row r="463" spans="1:13" ht="177" hidden="1" customHeight="1">
      <c r="A463" s="405"/>
      <c r="B463" s="27" t="s">
        <v>506</v>
      </c>
      <c r="C463" s="29" t="s">
        <v>716</v>
      </c>
      <c r="D463" s="43">
        <v>2026</v>
      </c>
      <c r="E463" s="20" t="s">
        <v>379</v>
      </c>
      <c r="F463" s="146">
        <f>G463+H463+I463+J463+K463</f>
        <v>80</v>
      </c>
      <c r="G463" s="49"/>
      <c r="H463" s="49"/>
      <c r="I463" s="146">
        <v>80</v>
      </c>
      <c r="J463" s="49"/>
      <c r="K463" s="49"/>
      <c r="L463" s="43" t="s">
        <v>484</v>
      </c>
      <c r="M463" s="43" t="s">
        <v>142</v>
      </c>
    </row>
    <row r="464" spans="1:13" ht="97.5" hidden="1" customHeight="1">
      <c r="A464" s="405"/>
      <c r="B464" s="27" t="s">
        <v>507</v>
      </c>
      <c r="C464" s="29" t="s">
        <v>718</v>
      </c>
      <c r="D464" s="43">
        <v>2026</v>
      </c>
      <c r="E464" s="20" t="s">
        <v>379</v>
      </c>
      <c r="F464" s="146">
        <f>G464+H464+I464+J464+K464</f>
        <v>96000</v>
      </c>
      <c r="G464" s="49"/>
      <c r="H464" s="49"/>
      <c r="I464" s="146">
        <v>96000</v>
      </c>
      <c r="J464" s="49"/>
      <c r="K464" s="49"/>
      <c r="L464" s="43" t="s">
        <v>402</v>
      </c>
      <c r="M464" s="43" t="s">
        <v>142</v>
      </c>
    </row>
    <row r="465" spans="1:14" ht="85.5" hidden="1" customHeight="1">
      <c r="A465" s="395"/>
      <c r="B465" s="27" t="s">
        <v>508</v>
      </c>
      <c r="C465" s="29" t="s">
        <v>743</v>
      </c>
      <c r="D465" s="43">
        <v>2026</v>
      </c>
      <c r="E465" s="20" t="s">
        <v>379</v>
      </c>
      <c r="F465" s="146">
        <f>G465+H465+I465+J465+K465</f>
        <v>1000</v>
      </c>
      <c r="G465" s="49"/>
      <c r="H465" s="49"/>
      <c r="I465" s="146">
        <v>1000</v>
      </c>
      <c r="J465" s="49"/>
      <c r="K465" s="49"/>
      <c r="L465" s="43" t="s">
        <v>404</v>
      </c>
      <c r="M465" s="43" t="s">
        <v>142</v>
      </c>
    </row>
    <row r="466" spans="1:14" ht="31.5" hidden="1" customHeight="1">
      <c r="A466" s="394" t="s">
        <v>509</v>
      </c>
      <c r="B466" s="44"/>
      <c r="C466" s="14" t="s">
        <v>403</v>
      </c>
      <c r="D466" s="44"/>
      <c r="E466" s="30"/>
      <c r="F466" s="146"/>
      <c r="G466" s="45"/>
      <c r="H466" s="45"/>
      <c r="I466" s="45"/>
      <c r="J466" s="45"/>
      <c r="K466" s="45"/>
      <c r="L466" s="44"/>
      <c r="M466" s="44"/>
    </row>
    <row r="467" spans="1:14" ht="14.25" hidden="1" customHeight="1">
      <c r="A467" s="405"/>
      <c r="B467" s="27" t="s">
        <v>510</v>
      </c>
      <c r="C467" s="40" t="s">
        <v>408</v>
      </c>
      <c r="D467" s="51"/>
      <c r="E467" s="52"/>
      <c r="F467" s="146"/>
      <c r="G467" s="45"/>
      <c r="H467" s="45"/>
      <c r="I467" s="45"/>
      <c r="J467" s="53"/>
      <c r="K467" s="53"/>
      <c r="L467" s="51"/>
      <c r="M467" s="51"/>
    </row>
    <row r="468" spans="1:14" ht="47.25" hidden="1" customHeight="1">
      <c r="A468" s="405"/>
      <c r="B468" s="27" t="s">
        <v>511</v>
      </c>
      <c r="C468" s="11" t="s">
        <v>409</v>
      </c>
      <c r="D468" s="43">
        <v>2026</v>
      </c>
      <c r="E468" s="20" t="s">
        <v>379</v>
      </c>
      <c r="F468" s="146">
        <f>G468+H468+I468+J468+K468</f>
        <v>5800</v>
      </c>
      <c r="G468" s="49"/>
      <c r="H468" s="49"/>
      <c r="I468" s="146">
        <v>5800</v>
      </c>
      <c r="J468" s="49"/>
      <c r="K468" s="49"/>
      <c r="L468" s="43" t="s">
        <v>410</v>
      </c>
      <c r="M468" s="43" t="s">
        <v>411</v>
      </c>
    </row>
    <row r="469" spans="1:14" ht="127.5" hidden="1" customHeight="1">
      <c r="A469" s="405"/>
      <c r="B469" s="27" t="s">
        <v>512</v>
      </c>
      <c r="C469" s="11" t="s">
        <v>412</v>
      </c>
      <c r="D469" s="43">
        <v>2026</v>
      </c>
      <c r="E469" s="20" t="s">
        <v>379</v>
      </c>
      <c r="F469" s="146">
        <f>G469+H469+I469+J469+K469</f>
        <v>5500</v>
      </c>
      <c r="G469" s="49"/>
      <c r="H469" s="49"/>
      <c r="I469" s="146">
        <v>5500</v>
      </c>
      <c r="J469" s="49"/>
      <c r="K469" s="49"/>
      <c r="L469" s="43" t="s">
        <v>413</v>
      </c>
      <c r="M469" s="43" t="s">
        <v>414</v>
      </c>
    </row>
    <row r="470" spans="1:14" ht="45" hidden="1" customHeight="1">
      <c r="A470" s="405"/>
      <c r="B470" s="27" t="s">
        <v>513</v>
      </c>
      <c r="C470" s="29" t="s">
        <v>415</v>
      </c>
      <c r="D470" s="43">
        <v>2026</v>
      </c>
      <c r="E470" s="20" t="s">
        <v>379</v>
      </c>
      <c r="F470" s="146">
        <f>G470+H470+I470+J470+K470</f>
        <v>1500</v>
      </c>
      <c r="G470" s="49"/>
      <c r="H470" s="49"/>
      <c r="I470" s="146">
        <v>1500</v>
      </c>
      <c r="J470" s="49"/>
      <c r="K470" s="49"/>
      <c r="L470" s="43" t="s">
        <v>416</v>
      </c>
      <c r="M470" s="50" t="s">
        <v>417</v>
      </c>
    </row>
    <row r="471" spans="1:14" ht="99.75" hidden="1" customHeight="1">
      <c r="A471" s="405"/>
      <c r="B471" s="27" t="s">
        <v>514</v>
      </c>
      <c r="C471" s="29" t="s">
        <v>779</v>
      </c>
      <c r="D471" s="43"/>
      <c r="E471" s="20" t="s">
        <v>379</v>
      </c>
      <c r="F471" s="146">
        <f>G471+H471+I471+J471+K471</f>
        <v>2516.23</v>
      </c>
      <c r="G471" s="49"/>
      <c r="H471" s="49"/>
      <c r="I471" s="146">
        <v>2516.23</v>
      </c>
      <c r="J471" s="49"/>
      <c r="K471" s="49"/>
      <c r="L471" s="43" t="s">
        <v>458</v>
      </c>
      <c r="M471" s="43" t="s">
        <v>142</v>
      </c>
    </row>
    <row r="472" spans="1:14" ht="46.5" hidden="1" customHeight="1">
      <c r="A472" s="405"/>
      <c r="B472" s="71" t="s">
        <v>515</v>
      </c>
      <c r="C472" s="40" t="s">
        <v>418</v>
      </c>
      <c r="D472" s="43"/>
      <c r="E472" s="20"/>
      <c r="F472" s="146"/>
      <c r="G472" s="49"/>
      <c r="H472" s="49"/>
      <c r="I472" s="49"/>
      <c r="J472" s="49"/>
      <c r="K472" s="49"/>
      <c r="L472" s="43"/>
      <c r="M472" s="43"/>
    </row>
    <row r="473" spans="1:14" ht="56.25" hidden="1" customHeight="1">
      <c r="A473" s="405"/>
      <c r="B473" s="27" t="s">
        <v>516</v>
      </c>
      <c r="C473" s="29" t="s">
        <v>419</v>
      </c>
      <c r="D473" s="43">
        <v>2026</v>
      </c>
      <c r="E473" s="20" t="s">
        <v>379</v>
      </c>
      <c r="F473" s="146">
        <f t="shared" ref="F473:F478" si="63">G473+H473+I473+J473+K473</f>
        <v>12900</v>
      </c>
      <c r="G473" s="49"/>
      <c r="H473" s="49"/>
      <c r="I473" s="146">
        <v>12900</v>
      </c>
      <c r="J473" s="49"/>
      <c r="K473" s="49"/>
      <c r="L473" s="43" t="s">
        <v>420</v>
      </c>
      <c r="M473" s="43" t="s">
        <v>421</v>
      </c>
      <c r="N473" s="77"/>
    </row>
    <row r="474" spans="1:14" ht="45.75" hidden="1" customHeight="1">
      <c r="A474" s="405"/>
      <c r="B474" s="27" t="s">
        <v>517</v>
      </c>
      <c r="C474" s="29" t="s">
        <v>422</v>
      </c>
      <c r="D474" s="43">
        <v>2026</v>
      </c>
      <c r="E474" s="20" t="s">
        <v>379</v>
      </c>
      <c r="F474" s="146">
        <f t="shared" si="63"/>
        <v>3500</v>
      </c>
      <c r="G474" s="49"/>
      <c r="H474" s="49"/>
      <c r="I474" s="146">
        <v>3500</v>
      </c>
      <c r="J474" s="49"/>
      <c r="K474" s="49"/>
      <c r="L474" s="43" t="s">
        <v>423</v>
      </c>
      <c r="M474" s="43" t="s">
        <v>424</v>
      </c>
    </row>
    <row r="475" spans="1:14" ht="48.75" hidden="1" customHeight="1">
      <c r="A475" s="405"/>
      <c r="B475" s="27" t="s">
        <v>518</v>
      </c>
      <c r="C475" s="29" t="s">
        <v>425</v>
      </c>
      <c r="D475" s="43">
        <v>2026</v>
      </c>
      <c r="E475" s="20" t="s">
        <v>379</v>
      </c>
      <c r="F475" s="146">
        <f t="shared" si="63"/>
        <v>1500</v>
      </c>
      <c r="G475" s="45"/>
      <c r="H475" s="45"/>
      <c r="I475" s="146">
        <v>1500</v>
      </c>
      <c r="J475" s="45"/>
      <c r="K475" s="49"/>
      <c r="L475" s="43" t="s">
        <v>423</v>
      </c>
      <c r="M475" s="43" t="s">
        <v>426</v>
      </c>
    </row>
    <row r="476" spans="1:14" ht="81" hidden="1" customHeight="1">
      <c r="A476" s="405"/>
      <c r="B476" s="27" t="s">
        <v>519</v>
      </c>
      <c r="C476" s="29" t="s">
        <v>427</v>
      </c>
      <c r="D476" s="43">
        <v>2026</v>
      </c>
      <c r="E476" s="20" t="s">
        <v>379</v>
      </c>
      <c r="F476" s="146">
        <f t="shared" si="63"/>
        <v>500</v>
      </c>
      <c r="G476" s="49"/>
      <c r="H476" s="49"/>
      <c r="I476" s="146">
        <v>500</v>
      </c>
      <c r="J476" s="49"/>
      <c r="K476" s="49"/>
      <c r="L476" s="43" t="s">
        <v>423</v>
      </c>
      <c r="M476" s="43" t="s">
        <v>428</v>
      </c>
    </row>
    <row r="477" spans="1:14" ht="81" hidden="1" customHeight="1">
      <c r="A477" s="405"/>
      <c r="B477" s="27" t="s">
        <v>744</v>
      </c>
      <c r="C477" s="29" t="s">
        <v>745</v>
      </c>
      <c r="D477" s="43">
        <v>2026</v>
      </c>
      <c r="E477" s="20" t="s">
        <v>379</v>
      </c>
      <c r="F477" s="146">
        <f t="shared" si="63"/>
        <v>1500</v>
      </c>
      <c r="G477" s="49"/>
      <c r="H477" s="49"/>
      <c r="I477" s="146">
        <v>1500</v>
      </c>
      <c r="J477" s="49"/>
      <c r="K477" s="49"/>
      <c r="L477" s="43" t="s">
        <v>432</v>
      </c>
      <c r="M477" s="43" t="s">
        <v>142</v>
      </c>
    </row>
    <row r="478" spans="1:14" ht="110.25" hidden="1" customHeight="1">
      <c r="A478" s="405"/>
      <c r="B478" s="27" t="s">
        <v>746</v>
      </c>
      <c r="C478" s="29" t="s">
        <v>747</v>
      </c>
      <c r="D478" s="43">
        <v>2026</v>
      </c>
      <c r="E478" s="20" t="s">
        <v>379</v>
      </c>
      <c r="F478" s="146">
        <f t="shared" si="63"/>
        <v>475</v>
      </c>
      <c r="G478" s="49"/>
      <c r="H478" s="49"/>
      <c r="I478" s="146">
        <v>475</v>
      </c>
      <c r="J478" s="49"/>
      <c r="K478" s="49"/>
      <c r="L478" s="43" t="s">
        <v>748</v>
      </c>
      <c r="M478" s="43" t="s">
        <v>142</v>
      </c>
    </row>
    <row r="479" spans="1:14" ht="48" hidden="1" customHeight="1">
      <c r="A479" s="405"/>
      <c r="B479" s="46" t="s">
        <v>520</v>
      </c>
      <c r="C479" s="40" t="s">
        <v>429</v>
      </c>
      <c r="D479" s="51"/>
      <c r="E479" s="52"/>
      <c r="F479" s="146"/>
      <c r="G479" s="45"/>
      <c r="H479" s="45"/>
      <c r="I479" s="15"/>
      <c r="J479" s="53"/>
      <c r="K479" s="53"/>
      <c r="L479" s="51"/>
      <c r="M479" s="51"/>
    </row>
    <row r="480" spans="1:14" ht="50.25" hidden="1" customHeight="1">
      <c r="A480" s="405"/>
      <c r="B480" s="27" t="s">
        <v>521</v>
      </c>
      <c r="C480" s="99" t="s">
        <v>430</v>
      </c>
      <c r="D480" s="43">
        <v>2026</v>
      </c>
      <c r="E480" s="20" t="s">
        <v>379</v>
      </c>
      <c r="F480" s="146">
        <f>G480+H480+I480+J480+K480</f>
        <v>8000</v>
      </c>
      <c r="G480" s="49"/>
      <c r="H480" s="49"/>
      <c r="I480" s="146">
        <v>8000</v>
      </c>
      <c r="J480" s="49"/>
      <c r="K480" s="49"/>
      <c r="L480" s="43" t="s">
        <v>459</v>
      </c>
      <c r="M480" s="43" t="s">
        <v>431</v>
      </c>
    </row>
    <row r="481" spans="1:13" ht="51" hidden="1" customHeight="1">
      <c r="A481" s="405"/>
      <c r="B481" s="27" t="s">
        <v>522</v>
      </c>
      <c r="C481" s="29" t="s">
        <v>460</v>
      </c>
      <c r="D481" s="43">
        <v>2026</v>
      </c>
      <c r="E481" s="20" t="s">
        <v>379</v>
      </c>
      <c r="F481" s="146">
        <f>G481+H481+I481+J481+K481</f>
        <v>500</v>
      </c>
      <c r="G481" s="49"/>
      <c r="H481" s="49"/>
      <c r="I481" s="146">
        <v>500</v>
      </c>
      <c r="J481" s="49"/>
      <c r="K481" s="49"/>
      <c r="L481" s="43" t="s">
        <v>432</v>
      </c>
      <c r="M481" s="43" t="s">
        <v>31</v>
      </c>
    </row>
    <row r="482" spans="1:13" ht="50.25" hidden="1" customHeight="1">
      <c r="A482" s="405"/>
      <c r="B482" s="27" t="s">
        <v>523</v>
      </c>
      <c r="C482" s="29" t="s">
        <v>433</v>
      </c>
      <c r="D482" s="43">
        <v>2026</v>
      </c>
      <c r="E482" s="20" t="s">
        <v>379</v>
      </c>
      <c r="F482" s="146">
        <f>G482+H482+I482+J482+K482</f>
        <v>500</v>
      </c>
      <c r="G482" s="49"/>
      <c r="H482" s="49"/>
      <c r="I482" s="146">
        <v>500</v>
      </c>
      <c r="J482" s="49"/>
      <c r="K482" s="49"/>
      <c r="L482" s="43" t="s">
        <v>434</v>
      </c>
      <c r="M482" s="43" t="s">
        <v>435</v>
      </c>
    </row>
    <row r="483" spans="1:13" ht="48" hidden="1" customHeight="1">
      <c r="A483" s="405"/>
      <c r="B483" s="27" t="s">
        <v>524</v>
      </c>
      <c r="C483" s="99" t="s">
        <v>436</v>
      </c>
      <c r="D483" s="43">
        <v>2026</v>
      </c>
      <c r="E483" s="20" t="s">
        <v>379</v>
      </c>
      <c r="F483" s="146">
        <f>G483+H483+I483+J483+K483</f>
        <v>1300</v>
      </c>
      <c r="G483" s="49"/>
      <c r="H483" s="49"/>
      <c r="I483" s="146">
        <v>1300</v>
      </c>
      <c r="J483" s="49"/>
      <c r="K483" s="49"/>
      <c r="L483" s="43" t="s">
        <v>432</v>
      </c>
      <c r="M483" s="43" t="s">
        <v>405</v>
      </c>
    </row>
    <row r="484" spans="1:13" ht="96" hidden="1" customHeight="1">
      <c r="A484" s="405"/>
      <c r="B484" s="46" t="s">
        <v>525</v>
      </c>
      <c r="C484" s="40" t="s">
        <v>437</v>
      </c>
      <c r="D484" s="51"/>
      <c r="E484" s="52"/>
      <c r="F484" s="146"/>
      <c r="G484" s="53"/>
      <c r="H484" s="53"/>
      <c r="I484" s="56"/>
      <c r="J484" s="53"/>
      <c r="K484" s="53"/>
      <c r="L484" s="51"/>
      <c r="M484" s="51"/>
    </row>
    <row r="485" spans="1:13" ht="50.25" hidden="1" customHeight="1">
      <c r="A485" s="405"/>
      <c r="B485" s="27" t="s">
        <v>526</v>
      </c>
      <c r="C485" s="99" t="s">
        <v>438</v>
      </c>
      <c r="D485" s="43">
        <v>2026</v>
      </c>
      <c r="E485" s="20" t="s">
        <v>379</v>
      </c>
      <c r="F485" s="146">
        <f t="shared" ref="F485:F491" si="64">G485+H485+I485+J485+K485</f>
        <v>751</v>
      </c>
      <c r="G485" s="45"/>
      <c r="H485" s="45"/>
      <c r="I485" s="146">
        <f>451+300</f>
        <v>751</v>
      </c>
      <c r="J485" s="49"/>
      <c r="K485" s="49"/>
      <c r="L485" s="43" t="s">
        <v>432</v>
      </c>
      <c r="M485" s="43" t="s">
        <v>535</v>
      </c>
    </row>
    <row r="486" spans="1:13" ht="48" hidden="1" customHeight="1">
      <c r="A486" s="405"/>
      <c r="B486" s="27" t="s">
        <v>527</v>
      </c>
      <c r="C486" s="29" t="s">
        <v>439</v>
      </c>
      <c r="D486" s="43">
        <v>2026</v>
      </c>
      <c r="E486" s="20" t="s">
        <v>379</v>
      </c>
      <c r="F486" s="146">
        <f t="shared" si="64"/>
        <v>300</v>
      </c>
      <c r="G486" s="49"/>
      <c r="H486" s="49"/>
      <c r="I486" s="146">
        <v>300</v>
      </c>
      <c r="J486" s="49"/>
      <c r="K486" s="49"/>
      <c r="L486" s="43" t="s">
        <v>432</v>
      </c>
      <c r="M486" s="43" t="s">
        <v>28</v>
      </c>
    </row>
    <row r="487" spans="1:13" ht="97.5" hidden="1" customHeight="1">
      <c r="A487" s="405"/>
      <c r="B487" s="27" t="s">
        <v>528</v>
      </c>
      <c r="C487" s="29" t="s">
        <v>440</v>
      </c>
      <c r="D487" s="43">
        <v>2026</v>
      </c>
      <c r="E487" s="20" t="s">
        <v>379</v>
      </c>
      <c r="F487" s="146">
        <f t="shared" si="64"/>
        <v>600</v>
      </c>
      <c r="G487" s="49"/>
      <c r="H487" s="49"/>
      <c r="I487" s="146">
        <v>600</v>
      </c>
      <c r="J487" s="49"/>
      <c r="K487" s="49"/>
      <c r="L487" s="43" t="s">
        <v>534</v>
      </c>
      <c r="M487" s="43" t="s">
        <v>769</v>
      </c>
    </row>
    <row r="488" spans="1:13" ht="67.5" hidden="1" customHeight="1">
      <c r="A488" s="405"/>
      <c r="B488" s="27" t="s">
        <v>529</v>
      </c>
      <c r="C488" s="29" t="s">
        <v>441</v>
      </c>
      <c r="D488" s="43">
        <v>2026</v>
      </c>
      <c r="E488" s="20" t="s">
        <v>379</v>
      </c>
      <c r="F488" s="146">
        <f t="shared" si="64"/>
        <v>320</v>
      </c>
      <c r="G488" s="49"/>
      <c r="H488" s="49"/>
      <c r="I488" s="146">
        <v>320</v>
      </c>
      <c r="J488" s="49"/>
      <c r="K488" s="49"/>
      <c r="L488" s="43" t="s">
        <v>432</v>
      </c>
      <c r="M488" s="43" t="s">
        <v>535</v>
      </c>
    </row>
    <row r="489" spans="1:13" ht="51" hidden="1" customHeight="1">
      <c r="A489" s="405"/>
      <c r="B489" s="27" t="s">
        <v>530</v>
      </c>
      <c r="C489" s="29" t="s">
        <v>533</v>
      </c>
      <c r="D489" s="43">
        <v>2026</v>
      </c>
      <c r="E489" s="20" t="s">
        <v>442</v>
      </c>
      <c r="F489" s="146">
        <f t="shared" si="64"/>
        <v>50</v>
      </c>
      <c r="G489" s="49"/>
      <c r="H489" s="49"/>
      <c r="I489" s="146">
        <v>50</v>
      </c>
      <c r="J489" s="49"/>
      <c r="K489" s="49"/>
      <c r="L489" s="43" t="s">
        <v>443</v>
      </c>
      <c r="M489" s="43" t="s">
        <v>536</v>
      </c>
    </row>
    <row r="490" spans="1:13" ht="51" hidden="1" customHeight="1">
      <c r="A490" s="405"/>
      <c r="B490" s="27" t="s">
        <v>531</v>
      </c>
      <c r="C490" s="29" t="s">
        <v>802</v>
      </c>
      <c r="D490" s="43">
        <v>2026</v>
      </c>
      <c r="E490" s="20" t="s">
        <v>379</v>
      </c>
      <c r="F490" s="146">
        <f t="shared" si="64"/>
        <v>600</v>
      </c>
      <c r="G490" s="49"/>
      <c r="H490" s="49"/>
      <c r="I490" s="146">
        <v>600</v>
      </c>
      <c r="J490" s="49"/>
      <c r="K490" s="49"/>
      <c r="L490" s="43" t="s">
        <v>432</v>
      </c>
      <c r="M490" s="43" t="s">
        <v>142</v>
      </c>
    </row>
    <row r="491" spans="1:13" ht="64.5" hidden="1" customHeight="1">
      <c r="A491" s="405"/>
      <c r="B491" s="410" t="s">
        <v>532</v>
      </c>
      <c r="C491" s="415" t="s">
        <v>1005</v>
      </c>
      <c r="D491" s="413">
        <v>2026</v>
      </c>
      <c r="E491" s="413" t="s">
        <v>379</v>
      </c>
      <c r="F491" s="416">
        <f t="shared" si="64"/>
        <v>600</v>
      </c>
      <c r="G491" s="412"/>
      <c r="H491" s="412"/>
      <c r="I491" s="411">
        <v>600</v>
      </c>
      <c r="J491" s="412"/>
      <c r="K491" s="412"/>
      <c r="L491" s="413" t="s">
        <v>534</v>
      </c>
      <c r="M491" s="414" t="s">
        <v>180</v>
      </c>
    </row>
    <row r="492" spans="1:13" ht="111" hidden="1" customHeight="1">
      <c r="A492" s="405"/>
      <c r="B492" s="410"/>
      <c r="C492" s="415"/>
      <c r="D492" s="413"/>
      <c r="E492" s="413"/>
      <c r="F492" s="416"/>
      <c r="G492" s="412"/>
      <c r="H492" s="412"/>
      <c r="I492" s="411"/>
      <c r="J492" s="412"/>
      <c r="K492" s="412"/>
      <c r="L492" s="413"/>
      <c r="M492" s="414"/>
    </row>
    <row r="493" spans="1:13" ht="111" hidden="1" customHeight="1">
      <c r="A493" s="405"/>
      <c r="B493" s="229" t="s">
        <v>1006</v>
      </c>
      <c r="C493" s="232" t="s">
        <v>1007</v>
      </c>
      <c r="D493" s="43">
        <v>2026</v>
      </c>
      <c r="E493" s="20" t="s">
        <v>379</v>
      </c>
      <c r="F493" s="146">
        <f>G493+H493+I493+J493+K493</f>
        <v>500</v>
      </c>
      <c r="G493" s="228"/>
      <c r="H493" s="228"/>
      <c r="I493" s="227">
        <v>500</v>
      </c>
      <c r="J493" s="228"/>
      <c r="K493" s="228"/>
      <c r="L493" s="223" t="s">
        <v>1008</v>
      </c>
      <c r="M493" s="185" t="s">
        <v>133</v>
      </c>
    </row>
    <row r="494" spans="1:13" ht="111" hidden="1" customHeight="1">
      <c r="A494" s="405"/>
      <c r="B494" s="229" t="s">
        <v>1016</v>
      </c>
      <c r="C494" s="135" t="s">
        <v>1017</v>
      </c>
      <c r="D494" s="43">
        <v>2026</v>
      </c>
      <c r="E494" s="20" t="s">
        <v>379</v>
      </c>
      <c r="F494" s="146">
        <f>G494+H494+I494+J494+K494</f>
        <v>3500</v>
      </c>
      <c r="G494" s="228"/>
      <c r="H494" s="228"/>
      <c r="I494" s="227">
        <v>3500</v>
      </c>
      <c r="J494" s="228"/>
      <c r="K494" s="228"/>
      <c r="L494" s="223" t="s">
        <v>1018</v>
      </c>
      <c r="M494" s="185" t="s">
        <v>142</v>
      </c>
    </row>
    <row r="495" spans="1:13" ht="90" hidden="1" customHeight="1">
      <c r="A495" s="405"/>
      <c r="B495" s="27" t="s">
        <v>537</v>
      </c>
      <c r="C495" s="29" t="s">
        <v>1004</v>
      </c>
      <c r="D495" s="43">
        <v>2026</v>
      </c>
      <c r="E495" s="20" t="s">
        <v>379</v>
      </c>
      <c r="F495" s="146">
        <f>G495+H495+I495+J495+K495</f>
        <v>10000</v>
      </c>
      <c r="G495" s="45"/>
      <c r="H495" s="45"/>
      <c r="I495" s="146">
        <f>6000+4000</f>
        <v>10000</v>
      </c>
      <c r="J495" s="53"/>
      <c r="K495" s="53"/>
      <c r="L495" s="43" t="s">
        <v>801</v>
      </c>
      <c r="M495" s="43" t="s">
        <v>1003</v>
      </c>
    </row>
    <row r="496" spans="1:13" ht="49.5" hidden="1" customHeight="1">
      <c r="A496" s="405"/>
      <c r="B496" s="113" t="s">
        <v>538</v>
      </c>
      <c r="C496" s="114" t="s">
        <v>444</v>
      </c>
      <c r="D496" s="121"/>
      <c r="E496" s="122"/>
      <c r="F496" s="117"/>
      <c r="G496" s="123"/>
      <c r="H496" s="123"/>
      <c r="I496" s="80"/>
      <c r="J496" s="124"/>
      <c r="K496" s="124"/>
      <c r="L496" s="121"/>
      <c r="M496" s="121"/>
    </row>
    <row r="497" spans="1:13" ht="98.25" hidden="1" customHeight="1">
      <c r="A497" s="405"/>
      <c r="B497" s="27" t="s">
        <v>539</v>
      </c>
      <c r="C497" s="11" t="s">
        <v>445</v>
      </c>
      <c r="D497" s="43">
        <v>2026</v>
      </c>
      <c r="E497" s="20" t="s">
        <v>379</v>
      </c>
      <c r="F497" s="146">
        <f>G497+H497+I497+J497+K497</f>
        <v>2470</v>
      </c>
      <c r="G497" s="49"/>
      <c r="H497" s="49"/>
      <c r="I497" s="146">
        <v>2470</v>
      </c>
      <c r="J497" s="49"/>
      <c r="K497" s="49"/>
      <c r="L497" s="43" t="s">
        <v>446</v>
      </c>
      <c r="M497" s="43" t="s">
        <v>541</v>
      </c>
    </row>
    <row r="498" spans="1:13" ht="29.25" hidden="1" customHeight="1">
      <c r="A498" s="405"/>
      <c r="B498" s="46" t="s">
        <v>540</v>
      </c>
      <c r="C498" s="40" t="s">
        <v>447</v>
      </c>
      <c r="D498" s="51"/>
      <c r="E498" s="52"/>
      <c r="F498" s="146"/>
      <c r="G498" s="45"/>
      <c r="H498" s="45"/>
      <c r="I498" s="146"/>
      <c r="J498" s="53"/>
      <c r="K498" s="53"/>
      <c r="L498" s="51"/>
      <c r="M498" s="51"/>
    </row>
    <row r="499" spans="1:13" ht="54.75" hidden="1" customHeight="1">
      <c r="A499" s="405"/>
      <c r="B499" s="27" t="s">
        <v>544</v>
      </c>
      <c r="C499" s="29" t="s">
        <v>448</v>
      </c>
      <c r="D499" s="43">
        <v>2026</v>
      </c>
      <c r="E499" s="20" t="s">
        <v>379</v>
      </c>
      <c r="F499" s="146">
        <f>G499+H499+I499+J499+K499</f>
        <v>200</v>
      </c>
      <c r="G499" s="45"/>
      <c r="H499" s="45"/>
      <c r="I499" s="146">
        <v>200</v>
      </c>
      <c r="J499" s="49"/>
      <c r="K499" s="49"/>
      <c r="L499" s="43" t="s">
        <v>543</v>
      </c>
      <c r="M499" s="43" t="s">
        <v>542</v>
      </c>
    </row>
    <row r="500" spans="1:13" ht="48.75" hidden="1" customHeight="1">
      <c r="A500" s="405"/>
      <c r="B500" s="27" t="s">
        <v>545</v>
      </c>
      <c r="C500" s="29" t="s">
        <v>449</v>
      </c>
      <c r="D500" s="43">
        <v>2026</v>
      </c>
      <c r="E500" s="20" t="s">
        <v>379</v>
      </c>
      <c r="F500" s="146">
        <f>G500+H500+I500+J500+K500</f>
        <v>200</v>
      </c>
      <c r="G500" s="45"/>
      <c r="H500" s="45"/>
      <c r="I500" s="146">
        <v>200</v>
      </c>
      <c r="J500" s="49"/>
      <c r="K500" s="49"/>
      <c r="L500" s="43" t="s">
        <v>450</v>
      </c>
      <c r="M500" s="43" t="s">
        <v>451</v>
      </c>
    </row>
    <row r="501" spans="1:13" ht="46.5" hidden="1" customHeight="1">
      <c r="A501" s="405"/>
      <c r="B501" s="46" t="s">
        <v>546</v>
      </c>
      <c r="C501" s="40" t="s">
        <v>452</v>
      </c>
      <c r="D501" s="51"/>
      <c r="E501" s="52"/>
      <c r="F501" s="146"/>
      <c r="G501" s="53"/>
      <c r="H501" s="53"/>
      <c r="I501" s="56"/>
      <c r="J501" s="53"/>
      <c r="K501" s="53"/>
      <c r="L501" s="51"/>
      <c r="M501" s="51"/>
    </row>
    <row r="502" spans="1:13" ht="105.75" hidden="1" customHeight="1">
      <c r="A502" s="405"/>
      <c r="B502" s="27" t="s">
        <v>548</v>
      </c>
      <c r="C502" s="29" t="s">
        <v>453</v>
      </c>
      <c r="D502" s="43">
        <v>2026</v>
      </c>
      <c r="E502" s="20" t="s">
        <v>379</v>
      </c>
      <c r="F502" s="146">
        <f t="shared" ref="F502:F515" si="65">G502+H502+I502+J502+K502</f>
        <v>1500</v>
      </c>
      <c r="G502" s="49"/>
      <c r="H502" s="49"/>
      <c r="I502" s="146">
        <v>1500</v>
      </c>
      <c r="J502" s="49"/>
      <c r="K502" s="49"/>
      <c r="L502" s="43"/>
      <c r="M502" s="43"/>
    </row>
    <row r="503" spans="1:13" ht="49.5" hidden="1" customHeight="1">
      <c r="A503" s="405"/>
      <c r="B503" s="27" t="s">
        <v>549</v>
      </c>
      <c r="C503" s="29" t="s">
        <v>454</v>
      </c>
      <c r="D503" s="43">
        <v>2026</v>
      </c>
      <c r="E503" s="20" t="s">
        <v>379</v>
      </c>
      <c r="F503" s="146">
        <f t="shared" si="65"/>
        <v>875</v>
      </c>
      <c r="G503" s="45"/>
      <c r="H503" s="45"/>
      <c r="I503" s="146">
        <v>875</v>
      </c>
      <c r="J503" s="49"/>
      <c r="K503" s="49"/>
      <c r="L503" s="43" t="s">
        <v>455</v>
      </c>
      <c r="M503" s="43" t="s">
        <v>142</v>
      </c>
    </row>
    <row r="504" spans="1:13" ht="63" hidden="1" customHeight="1">
      <c r="A504" s="405"/>
      <c r="B504" s="27" t="s">
        <v>749</v>
      </c>
      <c r="C504" s="29" t="s">
        <v>750</v>
      </c>
      <c r="D504" s="43">
        <v>2026</v>
      </c>
      <c r="E504" s="20" t="s">
        <v>379</v>
      </c>
      <c r="F504" s="146">
        <f t="shared" si="65"/>
        <v>2000</v>
      </c>
      <c r="G504" s="45"/>
      <c r="H504" s="45"/>
      <c r="I504" s="146">
        <v>2000</v>
      </c>
      <c r="J504" s="49"/>
      <c r="K504" s="49"/>
      <c r="L504" s="43" t="s">
        <v>455</v>
      </c>
      <c r="M504" s="43" t="s">
        <v>142</v>
      </c>
    </row>
    <row r="505" spans="1:13" ht="255" hidden="1" customHeight="1">
      <c r="A505" s="405"/>
      <c r="B505" s="27" t="s">
        <v>550</v>
      </c>
      <c r="C505" s="11" t="s">
        <v>456</v>
      </c>
      <c r="D505" s="43">
        <v>2026</v>
      </c>
      <c r="E505" s="98" t="s">
        <v>379</v>
      </c>
      <c r="F505" s="146">
        <f t="shared" si="65"/>
        <v>17450</v>
      </c>
      <c r="G505" s="49"/>
      <c r="H505" s="49"/>
      <c r="I505" s="146">
        <v>17450</v>
      </c>
      <c r="J505" s="49"/>
      <c r="K505" s="49"/>
      <c r="L505" s="43" t="s">
        <v>998</v>
      </c>
      <c r="M505" s="43" t="s">
        <v>999</v>
      </c>
    </row>
    <row r="506" spans="1:13" ht="50.25" hidden="1" customHeight="1">
      <c r="A506" s="405"/>
      <c r="B506" s="27" t="s">
        <v>551</v>
      </c>
      <c r="C506" s="11" t="s">
        <v>457</v>
      </c>
      <c r="D506" s="43">
        <v>2026</v>
      </c>
      <c r="E506" s="98" t="s">
        <v>379</v>
      </c>
      <c r="F506" s="146">
        <f t="shared" si="65"/>
        <v>60</v>
      </c>
      <c r="G506" s="49"/>
      <c r="H506" s="49"/>
      <c r="I506" s="146">
        <v>60</v>
      </c>
      <c r="J506" s="49"/>
      <c r="K506" s="49"/>
      <c r="L506" s="43" t="s">
        <v>555</v>
      </c>
      <c r="M506" s="43" t="s">
        <v>28</v>
      </c>
    </row>
    <row r="507" spans="1:13" ht="96.75" hidden="1" customHeight="1">
      <c r="A507" s="405"/>
      <c r="B507" s="27" t="s">
        <v>552</v>
      </c>
      <c r="C507" s="11" t="s">
        <v>564</v>
      </c>
      <c r="D507" s="43">
        <v>2026</v>
      </c>
      <c r="E507" s="98" t="s">
        <v>379</v>
      </c>
      <c r="F507" s="146">
        <f t="shared" si="65"/>
        <v>200</v>
      </c>
      <c r="G507" s="49"/>
      <c r="H507" s="49"/>
      <c r="I507" s="146">
        <v>200</v>
      </c>
      <c r="J507" s="49"/>
      <c r="K507" s="49"/>
      <c r="L507" s="43" t="s">
        <v>186</v>
      </c>
      <c r="M507" s="43" t="s">
        <v>144</v>
      </c>
    </row>
    <row r="508" spans="1:13" ht="114" hidden="1" customHeight="1">
      <c r="A508" s="405"/>
      <c r="B508" s="27" t="s">
        <v>553</v>
      </c>
      <c r="C508" s="11" t="s">
        <v>741</v>
      </c>
      <c r="D508" s="43">
        <v>2026</v>
      </c>
      <c r="E508" s="98" t="s">
        <v>379</v>
      </c>
      <c r="F508" s="146">
        <f t="shared" si="65"/>
        <v>4970</v>
      </c>
      <c r="G508" s="49"/>
      <c r="H508" s="49"/>
      <c r="I508" s="146">
        <v>4970</v>
      </c>
      <c r="J508" s="49"/>
      <c r="K508" s="49"/>
      <c r="L508" s="43" t="s">
        <v>458</v>
      </c>
      <c r="M508" s="43" t="s">
        <v>142</v>
      </c>
    </row>
    <row r="509" spans="1:13" ht="69" hidden="1" customHeight="1">
      <c r="A509" s="405"/>
      <c r="B509" s="27" t="s">
        <v>554</v>
      </c>
      <c r="C509" s="11" t="s">
        <v>752</v>
      </c>
      <c r="D509" s="43">
        <v>2026</v>
      </c>
      <c r="E509" s="98" t="s">
        <v>379</v>
      </c>
      <c r="F509" s="146">
        <f t="shared" si="65"/>
        <v>60</v>
      </c>
      <c r="G509" s="49"/>
      <c r="H509" s="49"/>
      <c r="I509" s="146">
        <v>60</v>
      </c>
      <c r="J509" s="49"/>
      <c r="K509" s="49"/>
      <c r="L509" s="43" t="s">
        <v>458</v>
      </c>
      <c r="M509" s="43" t="s">
        <v>142</v>
      </c>
    </row>
    <row r="510" spans="1:13" ht="55.5" hidden="1" customHeight="1">
      <c r="A510" s="405"/>
      <c r="B510" s="27" t="s">
        <v>751</v>
      </c>
      <c r="C510" s="109" t="s">
        <v>780</v>
      </c>
      <c r="D510" s="43">
        <v>2026</v>
      </c>
      <c r="E510" s="98" t="s">
        <v>379</v>
      </c>
      <c r="F510" s="146">
        <f t="shared" si="65"/>
        <v>1250</v>
      </c>
      <c r="G510" s="49"/>
      <c r="H510" s="49"/>
      <c r="I510" s="146">
        <v>1250</v>
      </c>
      <c r="J510" s="49"/>
      <c r="K510" s="49"/>
      <c r="L510" s="43" t="s">
        <v>765</v>
      </c>
      <c r="M510" s="43" t="s">
        <v>206</v>
      </c>
    </row>
    <row r="511" spans="1:13" ht="55.5" hidden="1" customHeight="1">
      <c r="A511" s="395"/>
      <c r="B511" s="27" t="s">
        <v>932</v>
      </c>
      <c r="C511" s="109" t="s">
        <v>933</v>
      </c>
      <c r="D511" s="43">
        <v>2026</v>
      </c>
      <c r="E511" s="98" t="s">
        <v>379</v>
      </c>
      <c r="F511" s="146">
        <f t="shared" si="65"/>
        <v>300</v>
      </c>
      <c r="G511" s="49"/>
      <c r="H511" s="49"/>
      <c r="I511" s="146">
        <v>300</v>
      </c>
      <c r="J511" s="49"/>
      <c r="K511" s="49"/>
      <c r="L511" s="43" t="s">
        <v>208</v>
      </c>
      <c r="M511" s="43" t="s">
        <v>934</v>
      </c>
    </row>
    <row r="512" spans="1:13" ht="69.75" hidden="1" customHeight="1">
      <c r="A512" s="394" t="s">
        <v>757</v>
      </c>
      <c r="B512" s="27" t="s">
        <v>18</v>
      </c>
      <c r="C512" s="11" t="s">
        <v>756</v>
      </c>
      <c r="D512" s="43">
        <v>2026</v>
      </c>
      <c r="E512" s="98" t="s">
        <v>379</v>
      </c>
      <c r="F512" s="146">
        <f t="shared" si="65"/>
        <v>150</v>
      </c>
      <c r="G512" s="49"/>
      <c r="H512" s="49"/>
      <c r="I512" s="146">
        <v>150</v>
      </c>
      <c r="J512" s="49"/>
      <c r="K512" s="49"/>
      <c r="L512" s="43" t="s">
        <v>458</v>
      </c>
      <c r="M512" s="43" t="s">
        <v>207</v>
      </c>
    </row>
    <row r="513" spans="1:18" ht="69.75" hidden="1" customHeight="1">
      <c r="A513" s="405"/>
      <c r="B513" s="27" t="s">
        <v>205</v>
      </c>
      <c r="C513" s="11" t="s">
        <v>938</v>
      </c>
      <c r="D513" s="43">
        <v>2026</v>
      </c>
      <c r="E513" s="98" t="s">
        <v>379</v>
      </c>
      <c r="F513" s="146">
        <f t="shared" si="65"/>
        <v>5400</v>
      </c>
      <c r="G513" s="49"/>
      <c r="H513" s="49"/>
      <c r="I513" s="146">
        <v>5400</v>
      </c>
      <c r="J513" s="49"/>
      <c r="K513" s="49"/>
      <c r="L513" s="43" t="s">
        <v>292</v>
      </c>
      <c r="M513" s="43" t="s">
        <v>142</v>
      </c>
    </row>
    <row r="514" spans="1:18" ht="69.75" hidden="1" customHeight="1">
      <c r="A514" s="395"/>
      <c r="B514" s="27" t="s">
        <v>556</v>
      </c>
      <c r="C514" s="201" t="s">
        <v>947</v>
      </c>
      <c r="D514" s="43">
        <v>2026</v>
      </c>
      <c r="E514" s="98" t="s">
        <v>379</v>
      </c>
      <c r="F514" s="146">
        <f t="shared" si="65"/>
        <v>600</v>
      </c>
      <c r="G514" s="49"/>
      <c r="H514" s="49"/>
      <c r="I514" s="146">
        <v>600</v>
      </c>
      <c r="J514" s="49"/>
      <c r="K514" s="49"/>
      <c r="L514" s="43" t="s">
        <v>292</v>
      </c>
      <c r="M514" s="43" t="s">
        <v>142</v>
      </c>
    </row>
    <row r="515" spans="1:18" ht="15" hidden="1" customHeight="1">
      <c r="A515" s="44"/>
      <c r="B515" s="44"/>
      <c r="C515" s="44" t="s">
        <v>40</v>
      </c>
      <c r="D515" s="44"/>
      <c r="E515" s="44"/>
      <c r="F515" s="15">
        <f t="shared" si="65"/>
        <v>256931.89600000001</v>
      </c>
      <c r="G515" s="15">
        <f>SUM(G426:G514)</f>
        <v>0</v>
      </c>
      <c r="H515" s="15">
        <f t="shared" ref="H515:K515" si="66">SUM(H426:H514)</f>
        <v>0</v>
      </c>
      <c r="I515" s="15">
        <f t="shared" si="66"/>
        <v>256364.89600000001</v>
      </c>
      <c r="J515" s="15">
        <f t="shared" si="66"/>
        <v>0</v>
      </c>
      <c r="K515" s="15">
        <f t="shared" si="66"/>
        <v>567</v>
      </c>
      <c r="L515" s="44"/>
      <c r="M515" s="44"/>
      <c r="N515" s="131"/>
      <c r="O515" s="108"/>
      <c r="P515" s="267"/>
      <c r="Q515" s="267"/>
      <c r="R515" s="267"/>
    </row>
    <row r="516" spans="1:18" ht="15" hidden="1" customHeight="1">
      <c r="A516" s="399" t="s">
        <v>826</v>
      </c>
      <c r="B516" s="400"/>
      <c r="C516" s="400"/>
      <c r="D516" s="400"/>
      <c r="E516" s="400"/>
      <c r="F516" s="400"/>
      <c r="G516" s="400"/>
      <c r="H516" s="400"/>
      <c r="I516" s="400"/>
      <c r="J516" s="400"/>
      <c r="K516" s="400"/>
      <c r="L516" s="400"/>
      <c r="M516" s="401"/>
      <c r="N516" s="38"/>
    </row>
    <row r="517" spans="1:18" ht="49.5" hidden="1" customHeight="1">
      <c r="A517" s="394" t="s">
        <v>209</v>
      </c>
      <c r="B517" s="43">
        <v>1</v>
      </c>
      <c r="C517" s="29" t="s">
        <v>210</v>
      </c>
      <c r="D517" s="43">
        <v>2026</v>
      </c>
      <c r="E517" s="43" t="s">
        <v>211</v>
      </c>
      <c r="F517" s="146">
        <f>G517+H517+I517+J517+K517</f>
        <v>77.89</v>
      </c>
      <c r="G517" s="146"/>
      <c r="H517" s="146"/>
      <c r="I517" s="146">
        <v>77.89</v>
      </c>
      <c r="J517" s="146"/>
      <c r="K517" s="146"/>
      <c r="L517" s="43" t="s">
        <v>212</v>
      </c>
      <c r="M517" s="43" t="s">
        <v>77</v>
      </c>
    </row>
    <row r="518" spans="1:18" ht="48" hidden="1" customHeight="1">
      <c r="A518" s="405"/>
      <c r="B518" s="43">
        <v>2</v>
      </c>
      <c r="C518" s="29" t="s">
        <v>839</v>
      </c>
      <c r="D518" s="43">
        <v>2026</v>
      </c>
      <c r="E518" s="43" t="s">
        <v>211</v>
      </c>
      <c r="F518" s="146">
        <f>G518+H518+I518+J518+K518</f>
        <v>4.5</v>
      </c>
      <c r="G518" s="146"/>
      <c r="H518" s="146"/>
      <c r="I518" s="146">
        <v>4.5</v>
      </c>
      <c r="J518" s="146"/>
      <c r="K518" s="146"/>
      <c r="L518" s="43" t="s">
        <v>840</v>
      </c>
      <c r="M518" s="43" t="s">
        <v>31</v>
      </c>
    </row>
    <row r="519" spans="1:18" ht="103.5" hidden="1" customHeight="1">
      <c r="A519" s="405"/>
      <c r="B519" s="43">
        <v>3</v>
      </c>
      <c r="C519" s="29" t="s">
        <v>843</v>
      </c>
      <c r="D519" s="43">
        <v>2026</v>
      </c>
      <c r="E519" s="43" t="s">
        <v>211</v>
      </c>
      <c r="F519" s="146">
        <f>G519+H519+I519+J519+K519</f>
        <v>48</v>
      </c>
      <c r="G519" s="146"/>
      <c r="H519" s="146"/>
      <c r="I519" s="146">
        <v>48</v>
      </c>
      <c r="J519" s="146"/>
      <c r="K519" s="146"/>
      <c r="L519" s="43" t="s">
        <v>841</v>
      </c>
      <c r="M519" s="43" t="s">
        <v>842</v>
      </c>
    </row>
    <row r="520" spans="1:18" ht="74.25" hidden="1" customHeight="1">
      <c r="A520" s="405"/>
      <c r="B520" s="43">
        <v>4</v>
      </c>
      <c r="C520" s="29" t="s">
        <v>724</v>
      </c>
      <c r="D520" s="43">
        <v>2026</v>
      </c>
      <c r="E520" s="43" t="s">
        <v>211</v>
      </c>
      <c r="F520" s="146">
        <f>G520+H520+I520+J520+K520</f>
        <v>2.7</v>
      </c>
      <c r="G520" s="146"/>
      <c r="H520" s="146"/>
      <c r="I520" s="146">
        <v>2.7</v>
      </c>
      <c r="J520" s="146"/>
      <c r="K520" s="146"/>
      <c r="L520" s="43" t="s">
        <v>214</v>
      </c>
      <c r="M520" s="43" t="s">
        <v>77</v>
      </c>
    </row>
    <row r="521" spans="1:18" ht="71.25" hidden="1" customHeight="1">
      <c r="A521" s="395"/>
      <c r="B521" s="43">
        <v>5</v>
      </c>
      <c r="C521" s="29" t="s">
        <v>213</v>
      </c>
      <c r="D521" s="43">
        <v>2026</v>
      </c>
      <c r="E521" s="43" t="s">
        <v>211</v>
      </c>
      <c r="F521" s="146">
        <f>G521+H521+I521+J521+K521</f>
        <v>31.5</v>
      </c>
      <c r="G521" s="146"/>
      <c r="H521" s="146"/>
      <c r="I521" s="146">
        <v>31.5</v>
      </c>
      <c r="J521" s="146"/>
      <c r="K521" s="146"/>
      <c r="L521" s="43" t="s">
        <v>214</v>
      </c>
      <c r="M521" s="43" t="s">
        <v>77</v>
      </c>
    </row>
    <row r="522" spans="1:18" ht="208.5" hidden="1" customHeight="1">
      <c r="A522" s="392" t="s">
        <v>650</v>
      </c>
      <c r="B522" s="43">
        <v>1</v>
      </c>
      <c r="C522" s="29" t="s">
        <v>651</v>
      </c>
      <c r="D522" s="43">
        <v>2026</v>
      </c>
      <c r="E522" s="49" t="s">
        <v>890</v>
      </c>
      <c r="F522" s="49">
        <v>0</v>
      </c>
      <c r="G522" s="49"/>
      <c r="H522" s="49"/>
      <c r="I522" s="49">
        <v>0</v>
      </c>
      <c r="J522" s="49"/>
      <c r="K522" s="49"/>
      <c r="L522" s="43" t="s">
        <v>652</v>
      </c>
      <c r="M522" s="43" t="s">
        <v>206</v>
      </c>
    </row>
    <row r="523" spans="1:18" ht="225.75" hidden="1" customHeight="1">
      <c r="A523" s="392"/>
      <c r="B523" s="43">
        <v>2</v>
      </c>
      <c r="C523" s="29" t="s">
        <v>653</v>
      </c>
      <c r="D523" s="43">
        <v>2026</v>
      </c>
      <c r="E523" s="49" t="s">
        <v>890</v>
      </c>
      <c r="F523" s="49">
        <v>0</v>
      </c>
      <c r="G523" s="49">
        <v>0</v>
      </c>
      <c r="H523" s="49">
        <v>0</v>
      </c>
      <c r="I523" s="49">
        <v>0</v>
      </c>
      <c r="J523" s="49">
        <v>0</v>
      </c>
      <c r="K523" s="49">
        <v>0</v>
      </c>
      <c r="L523" s="43" t="s">
        <v>654</v>
      </c>
      <c r="M523" s="43" t="s">
        <v>206</v>
      </c>
    </row>
    <row r="524" spans="1:18" ht="93" hidden="1" customHeight="1">
      <c r="A524" s="392"/>
      <c r="B524" s="43">
        <v>3</v>
      </c>
      <c r="C524" s="29" t="s">
        <v>655</v>
      </c>
      <c r="D524" s="43">
        <v>2026</v>
      </c>
      <c r="E524" s="49" t="s">
        <v>771</v>
      </c>
      <c r="F524" s="146">
        <f t="shared" ref="F524:F531" si="67">G524+H524+I524+J524+K524</f>
        <v>120</v>
      </c>
      <c r="G524" s="49"/>
      <c r="H524" s="49"/>
      <c r="I524" s="146">
        <v>120</v>
      </c>
      <c r="J524" s="49"/>
      <c r="K524" s="49"/>
      <c r="L524" s="43" t="s">
        <v>186</v>
      </c>
      <c r="M524" s="43" t="s">
        <v>142</v>
      </c>
    </row>
    <row r="525" spans="1:18" ht="94.5" hidden="1" customHeight="1">
      <c r="A525" s="392" t="s">
        <v>656</v>
      </c>
      <c r="B525" s="31">
        <v>1</v>
      </c>
      <c r="C525" s="29" t="s">
        <v>657</v>
      </c>
      <c r="D525" s="43">
        <v>2026</v>
      </c>
      <c r="E525" s="49" t="s">
        <v>771</v>
      </c>
      <c r="F525" s="146">
        <f t="shared" si="67"/>
        <v>650</v>
      </c>
      <c r="G525" s="20"/>
      <c r="H525" s="20"/>
      <c r="I525" s="146">
        <v>650</v>
      </c>
      <c r="J525" s="20"/>
      <c r="K525" s="43"/>
      <c r="L525" s="43" t="s">
        <v>658</v>
      </c>
      <c r="M525" s="43" t="s">
        <v>142</v>
      </c>
    </row>
    <row r="526" spans="1:18" ht="117" hidden="1" customHeight="1">
      <c r="A526" s="392"/>
      <c r="B526" s="31">
        <v>2</v>
      </c>
      <c r="C526" s="29" t="s">
        <v>659</v>
      </c>
      <c r="D526" s="43">
        <v>2026</v>
      </c>
      <c r="E526" s="49" t="s">
        <v>792</v>
      </c>
      <c r="F526" s="146">
        <f t="shared" si="67"/>
        <v>0</v>
      </c>
      <c r="G526" s="20"/>
      <c r="H526" s="20"/>
      <c r="I526" s="146"/>
      <c r="J526" s="20"/>
      <c r="K526" s="43"/>
      <c r="L526" s="43" t="s">
        <v>660</v>
      </c>
      <c r="M526" s="43" t="s">
        <v>661</v>
      </c>
    </row>
    <row r="527" spans="1:18" ht="153" hidden="1" customHeight="1">
      <c r="A527" s="392"/>
      <c r="B527" s="31">
        <v>3</v>
      </c>
      <c r="C527" s="29" t="s">
        <v>975</v>
      </c>
      <c r="D527" s="43">
        <v>2026</v>
      </c>
      <c r="E527" s="49" t="s">
        <v>771</v>
      </c>
      <c r="F527" s="146">
        <f t="shared" si="67"/>
        <v>450</v>
      </c>
      <c r="G527" s="20"/>
      <c r="H527" s="20"/>
      <c r="I527" s="146">
        <v>450</v>
      </c>
      <c r="J527" s="20"/>
      <c r="K527" s="43"/>
      <c r="L527" s="43" t="s">
        <v>555</v>
      </c>
      <c r="M527" s="43" t="s">
        <v>142</v>
      </c>
    </row>
    <row r="528" spans="1:18" ht="300.75" hidden="1" customHeight="1">
      <c r="A528" s="144" t="s">
        <v>706</v>
      </c>
      <c r="B528" s="31">
        <v>1</v>
      </c>
      <c r="C528" s="29" t="s">
        <v>708</v>
      </c>
      <c r="D528" s="43">
        <v>2026</v>
      </c>
      <c r="E528" s="49" t="s">
        <v>891</v>
      </c>
      <c r="F528" s="146">
        <f t="shared" si="67"/>
        <v>100</v>
      </c>
      <c r="G528" s="20"/>
      <c r="H528" s="20"/>
      <c r="I528" s="146">
        <v>100</v>
      </c>
      <c r="J528" s="20"/>
      <c r="K528" s="43"/>
      <c r="L528" s="43" t="s">
        <v>709</v>
      </c>
      <c r="M528" s="43" t="s">
        <v>142</v>
      </c>
    </row>
    <row r="529" spans="1:13" ht="174" hidden="1" customHeight="1">
      <c r="A529" s="29" t="s">
        <v>753</v>
      </c>
      <c r="B529" s="43">
        <v>1</v>
      </c>
      <c r="C529" s="29" t="s">
        <v>698</v>
      </c>
      <c r="D529" s="43">
        <v>2026</v>
      </c>
      <c r="E529" s="49" t="s">
        <v>771</v>
      </c>
      <c r="F529" s="146">
        <f t="shared" si="67"/>
        <v>400</v>
      </c>
      <c r="G529" s="146"/>
      <c r="H529" s="146"/>
      <c r="I529" s="146">
        <v>400</v>
      </c>
      <c r="J529" s="146"/>
      <c r="K529" s="146"/>
      <c r="L529" s="393" t="s">
        <v>699</v>
      </c>
      <c r="M529" s="393"/>
    </row>
    <row r="530" spans="1:13" ht="102" hidden="1" customHeight="1">
      <c r="A530" s="29" t="s">
        <v>706</v>
      </c>
      <c r="B530" s="43">
        <v>1</v>
      </c>
      <c r="C530" s="29" t="s">
        <v>772</v>
      </c>
      <c r="D530" s="43">
        <v>2026</v>
      </c>
      <c r="E530" s="49" t="s">
        <v>771</v>
      </c>
      <c r="F530" s="146">
        <f t="shared" si="67"/>
        <v>1000</v>
      </c>
      <c r="G530" s="146"/>
      <c r="H530" s="146"/>
      <c r="I530" s="146">
        <v>1000</v>
      </c>
      <c r="J530" s="146"/>
      <c r="K530" s="146"/>
      <c r="L530" s="43"/>
      <c r="M530" s="43"/>
    </row>
    <row r="531" spans="1:13" ht="15" hidden="1" customHeight="1">
      <c r="A531" s="44"/>
      <c r="B531" s="44"/>
      <c r="C531" s="44" t="s">
        <v>204</v>
      </c>
      <c r="D531" s="44"/>
      <c r="E531" s="44"/>
      <c r="F531" s="15">
        <f t="shared" si="67"/>
        <v>2884.59</v>
      </c>
      <c r="G531" s="15">
        <f>SUM(G517:G530)</f>
        <v>0</v>
      </c>
      <c r="H531" s="15">
        <f t="shared" ref="H531:K531" si="68">SUM(H517:H530)</f>
        <v>0</v>
      </c>
      <c r="I531" s="15">
        <f t="shared" si="68"/>
        <v>2884.59</v>
      </c>
      <c r="J531" s="15">
        <f t="shared" si="68"/>
        <v>0</v>
      </c>
      <c r="K531" s="15">
        <f t="shared" si="68"/>
        <v>0</v>
      </c>
      <c r="L531" s="44"/>
      <c r="M531" s="44"/>
    </row>
    <row r="532" spans="1:13" ht="15" hidden="1" customHeight="1">
      <c r="A532" s="399" t="s">
        <v>827</v>
      </c>
      <c r="B532" s="400"/>
      <c r="C532" s="400"/>
      <c r="D532" s="400"/>
      <c r="E532" s="400"/>
      <c r="F532" s="400"/>
      <c r="G532" s="400"/>
      <c r="H532" s="400"/>
      <c r="I532" s="400"/>
      <c r="J532" s="400"/>
      <c r="K532" s="400"/>
      <c r="L532" s="400"/>
      <c r="M532" s="401"/>
    </row>
    <row r="533" spans="1:13" ht="146.25" hidden="1" customHeight="1">
      <c r="A533" s="392" t="s">
        <v>343</v>
      </c>
      <c r="B533" s="43">
        <v>1</v>
      </c>
      <c r="C533" s="11" t="s">
        <v>844</v>
      </c>
      <c r="D533" s="43">
        <v>2026</v>
      </c>
      <c r="E533" s="43" t="s">
        <v>803</v>
      </c>
      <c r="F533" s="146">
        <f>G533+H533+I533+J533+K533</f>
        <v>5000</v>
      </c>
      <c r="G533" s="44"/>
      <c r="H533" s="44"/>
      <c r="I533" s="146"/>
      <c r="J533" s="44"/>
      <c r="K533" s="146">
        <v>5000</v>
      </c>
      <c r="L533" s="27" t="s">
        <v>804</v>
      </c>
      <c r="M533" s="43" t="s">
        <v>142</v>
      </c>
    </row>
    <row r="534" spans="1:13" ht="148.5" hidden="1" customHeight="1">
      <c r="A534" s="392"/>
      <c r="B534" s="43">
        <v>2</v>
      </c>
      <c r="C534" s="11" t="s">
        <v>805</v>
      </c>
      <c r="D534" s="43">
        <v>2026</v>
      </c>
      <c r="E534" s="43" t="s">
        <v>803</v>
      </c>
      <c r="F534" s="146">
        <v>2000</v>
      </c>
      <c r="G534" s="44"/>
      <c r="H534" s="44"/>
      <c r="I534" s="146"/>
      <c r="J534" s="44"/>
      <c r="K534" s="146">
        <v>2000</v>
      </c>
      <c r="L534" s="43" t="s">
        <v>804</v>
      </c>
      <c r="M534" s="43" t="s">
        <v>142</v>
      </c>
    </row>
    <row r="535" spans="1:13" ht="147.75" hidden="1" customHeight="1">
      <c r="A535" s="392"/>
      <c r="B535" s="43">
        <v>3</v>
      </c>
      <c r="C535" s="11" t="s">
        <v>806</v>
      </c>
      <c r="D535" s="43">
        <v>2026</v>
      </c>
      <c r="E535" s="43" t="s">
        <v>803</v>
      </c>
      <c r="F535" s="146">
        <v>600</v>
      </c>
      <c r="G535" s="44"/>
      <c r="H535" s="44"/>
      <c r="I535" s="146"/>
      <c r="J535" s="44"/>
      <c r="K535" s="146">
        <v>600</v>
      </c>
      <c r="L535" s="43" t="s">
        <v>807</v>
      </c>
      <c r="M535" s="43" t="s">
        <v>808</v>
      </c>
    </row>
    <row r="536" spans="1:13" ht="19.5" hidden="1" customHeight="1">
      <c r="A536" s="44"/>
      <c r="B536" s="44"/>
      <c r="C536" s="44" t="s">
        <v>547</v>
      </c>
      <c r="D536" s="44"/>
      <c r="E536" s="44"/>
      <c r="F536" s="15">
        <f>G536+H536+I536+J536+K536</f>
        <v>7600</v>
      </c>
      <c r="G536" s="15">
        <f>SUM(G533:G535)</f>
        <v>0</v>
      </c>
      <c r="H536" s="15">
        <f t="shared" ref="H536:K536" si="69">SUM(H533:H535)</f>
        <v>0</v>
      </c>
      <c r="I536" s="15">
        <f t="shared" si="69"/>
        <v>0</v>
      </c>
      <c r="J536" s="15">
        <f t="shared" si="69"/>
        <v>0</v>
      </c>
      <c r="K536" s="15">
        <f t="shared" si="69"/>
        <v>7600</v>
      </c>
      <c r="L536" s="44"/>
      <c r="M536" s="44"/>
    </row>
    <row r="537" spans="1:13" ht="15" hidden="1" customHeight="1">
      <c r="A537" s="399" t="s">
        <v>697</v>
      </c>
      <c r="B537" s="400"/>
      <c r="C537" s="400"/>
      <c r="D537" s="400"/>
      <c r="E537" s="400"/>
      <c r="F537" s="400"/>
      <c r="G537" s="400"/>
      <c r="H537" s="400"/>
      <c r="I537" s="400"/>
      <c r="J537" s="400"/>
      <c r="K537" s="400"/>
      <c r="L537" s="400"/>
      <c r="M537" s="401"/>
    </row>
    <row r="538" spans="1:13" ht="15" hidden="1" customHeight="1">
      <c r="A538" s="399" t="s">
        <v>828</v>
      </c>
      <c r="B538" s="400"/>
      <c r="C538" s="400"/>
      <c r="D538" s="400"/>
      <c r="E538" s="400"/>
      <c r="F538" s="400"/>
      <c r="G538" s="400"/>
      <c r="H538" s="400"/>
      <c r="I538" s="400"/>
      <c r="J538" s="400"/>
      <c r="K538" s="400"/>
      <c r="L538" s="400"/>
      <c r="M538" s="401"/>
    </row>
    <row r="539" spans="1:13" ht="69.75" hidden="1" customHeight="1">
      <c r="A539" s="418" t="s">
        <v>894</v>
      </c>
      <c r="B539" s="419"/>
      <c r="C539" s="419"/>
      <c r="D539" s="419"/>
      <c r="E539" s="419"/>
      <c r="F539" s="419"/>
      <c r="G539" s="419"/>
      <c r="H539" s="419"/>
      <c r="I539" s="419"/>
      <c r="J539" s="419"/>
      <c r="K539" s="419"/>
      <c r="L539" s="419"/>
      <c r="M539" s="420"/>
    </row>
    <row r="540" spans="1:13" ht="32.25" hidden="1" customHeight="1">
      <c r="A540" s="392" t="s">
        <v>303</v>
      </c>
      <c r="B540" s="44"/>
      <c r="C540" s="40" t="s">
        <v>294</v>
      </c>
      <c r="D540" s="44"/>
      <c r="E540" s="44"/>
      <c r="F540" s="44"/>
      <c r="G540" s="44"/>
      <c r="H540" s="44"/>
      <c r="I540" s="44"/>
      <c r="J540" s="44"/>
      <c r="K540" s="44"/>
      <c r="L540" s="44"/>
      <c r="M540" s="44"/>
    </row>
    <row r="541" spans="1:13" ht="102.75" hidden="1" customHeight="1">
      <c r="A541" s="392"/>
      <c r="B541" s="204">
        <v>1</v>
      </c>
      <c r="C541" s="205" t="s">
        <v>719</v>
      </c>
      <c r="D541" s="204">
        <v>2026</v>
      </c>
      <c r="E541" s="204" t="s">
        <v>295</v>
      </c>
      <c r="F541" s="206">
        <f>G541+H541+I541+J541+K541</f>
        <v>0</v>
      </c>
      <c r="G541" s="206"/>
      <c r="H541" s="206"/>
      <c r="I541" s="206"/>
      <c r="J541" s="206"/>
      <c r="K541" s="207"/>
      <c r="L541" s="204" t="s">
        <v>798</v>
      </c>
      <c r="M541" s="204" t="s">
        <v>296</v>
      </c>
    </row>
    <row r="542" spans="1:13" ht="30.75" hidden="1" customHeight="1">
      <c r="A542" s="392" t="s">
        <v>298</v>
      </c>
      <c r="B542" s="208"/>
      <c r="C542" s="210" t="s">
        <v>297</v>
      </c>
      <c r="D542" s="208"/>
      <c r="E542" s="208"/>
      <c r="F542" s="208"/>
      <c r="G542" s="208"/>
      <c r="H542" s="208"/>
      <c r="I542" s="208"/>
      <c r="J542" s="208"/>
      <c r="K542" s="208"/>
      <c r="L542" s="208"/>
      <c r="M542" s="208"/>
    </row>
    <row r="543" spans="1:13" ht="180.75" hidden="1" customHeight="1">
      <c r="A543" s="392"/>
      <c r="B543" s="22">
        <v>1</v>
      </c>
      <c r="C543" s="21" t="s">
        <v>299</v>
      </c>
      <c r="D543" s="22">
        <v>2026</v>
      </c>
      <c r="E543" s="22" t="s">
        <v>793</v>
      </c>
      <c r="F543" s="211">
        <f>G543+H543+I543+J543+K543</f>
        <v>90</v>
      </c>
      <c r="G543" s="211"/>
      <c r="H543" s="211"/>
      <c r="I543" s="211">
        <v>90</v>
      </c>
      <c r="J543" s="211"/>
      <c r="K543" s="72"/>
      <c r="L543" s="22" t="s">
        <v>302</v>
      </c>
      <c r="M543" s="22" t="s">
        <v>300</v>
      </c>
    </row>
    <row r="544" spans="1:13" ht="148.5" hidden="1" customHeight="1">
      <c r="A544" s="392"/>
      <c r="B544" s="22">
        <v>2</v>
      </c>
      <c r="C544" s="21" t="s">
        <v>301</v>
      </c>
      <c r="D544" s="22">
        <v>2026</v>
      </c>
      <c r="E544" s="22" t="s">
        <v>791</v>
      </c>
      <c r="F544" s="211">
        <f>G544+H544+I544+J544+K544</f>
        <v>60</v>
      </c>
      <c r="G544" s="211"/>
      <c r="H544" s="211"/>
      <c r="I544" s="211">
        <v>60</v>
      </c>
      <c r="J544" s="212"/>
      <c r="K544" s="213"/>
      <c r="L544" s="22" t="s">
        <v>720</v>
      </c>
      <c r="M544" s="22" t="s">
        <v>721</v>
      </c>
    </row>
    <row r="545" spans="1:13" ht="99" hidden="1" customHeight="1">
      <c r="A545" s="392" t="s">
        <v>305</v>
      </c>
      <c r="B545" s="208"/>
      <c r="C545" s="210" t="s">
        <v>304</v>
      </c>
      <c r="D545" s="208"/>
      <c r="E545" s="208"/>
      <c r="F545" s="208"/>
      <c r="G545" s="208"/>
      <c r="H545" s="208"/>
      <c r="I545" s="208"/>
      <c r="J545" s="208"/>
      <c r="K545" s="208"/>
      <c r="L545" s="208"/>
      <c r="M545" s="208"/>
    </row>
    <row r="546" spans="1:13" ht="146.25" hidden="1" customHeight="1">
      <c r="A546" s="392"/>
      <c r="B546" s="22">
        <v>1</v>
      </c>
      <c r="C546" s="21" t="s">
        <v>306</v>
      </c>
      <c r="D546" s="22">
        <v>2026</v>
      </c>
      <c r="E546" s="22" t="s">
        <v>791</v>
      </c>
      <c r="F546" s="215">
        <f t="shared" ref="F546:F551" si="70">G546+H546+I546+J546+K546</f>
        <v>2500</v>
      </c>
      <c r="G546" s="215"/>
      <c r="H546" s="215"/>
      <c r="I546" s="215">
        <v>2500</v>
      </c>
      <c r="J546" s="72"/>
      <c r="K546" s="72"/>
      <c r="L546" s="22" t="s">
        <v>314</v>
      </c>
      <c r="M546" s="22" t="s">
        <v>307</v>
      </c>
    </row>
    <row r="547" spans="1:13" ht="160.5" hidden="1" customHeight="1">
      <c r="A547" s="392"/>
      <c r="B547" s="22">
        <v>2</v>
      </c>
      <c r="C547" s="21" t="s">
        <v>725</v>
      </c>
      <c r="D547" s="22">
        <v>2026</v>
      </c>
      <c r="E547" s="22" t="s">
        <v>791</v>
      </c>
      <c r="F547" s="215">
        <f t="shared" si="70"/>
        <v>499</v>
      </c>
      <c r="G547" s="215"/>
      <c r="H547" s="215"/>
      <c r="I547" s="215">
        <v>499</v>
      </c>
      <c r="J547" s="72"/>
      <c r="K547" s="72"/>
      <c r="L547" s="22" t="s">
        <v>315</v>
      </c>
      <c r="M547" s="22" t="s">
        <v>948</v>
      </c>
    </row>
    <row r="548" spans="1:13" ht="196.5" hidden="1" customHeight="1">
      <c r="A548" s="392"/>
      <c r="B548" s="204">
        <v>3</v>
      </c>
      <c r="C548" s="205" t="s">
        <v>308</v>
      </c>
      <c r="D548" s="204">
        <v>2026</v>
      </c>
      <c r="E548" s="204" t="s">
        <v>794</v>
      </c>
      <c r="F548" s="206">
        <f t="shared" si="70"/>
        <v>0</v>
      </c>
      <c r="G548" s="206"/>
      <c r="H548" s="206"/>
      <c r="I548" s="206"/>
      <c r="J548" s="207"/>
      <c r="K548" s="207"/>
      <c r="L548" s="204" t="s">
        <v>316</v>
      </c>
      <c r="M548" s="204" t="s">
        <v>309</v>
      </c>
    </row>
    <row r="549" spans="1:13" ht="145.5" hidden="1" customHeight="1">
      <c r="A549" s="392"/>
      <c r="B549" s="204">
        <v>4</v>
      </c>
      <c r="C549" s="205" t="s">
        <v>310</v>
      </c>
      <c r="D549" s="204">
        <v>2026</v>
      </c>
      <c r="E549" s="204" t="s">
        <v>791</v>
      </c>
      <c r="F549" s="206">
        <f t="shared" si="70"/>
        <v>0</v>
      </c>
      <c r="G549" s="206"/>
      <c r="H549" s="206"/>
      <c r="I549" s="206"/>
      <c r="J549" s="207"/>
      <c r="K549" s="207"/>
      <c r="L549" s="207" t="s">
        <v>317</v>
      </c>
      <c r="M549" s="204" t="s">
        <v>311</v>
      </c>
    </row>
    <row r="550" spans="1:13" ht="144.75" hidden="1" customHeight="1">
      <c r="A550" s="392"/>
      <c r="B550" s="22">
        <v>3</v>
      </c>
      <c r="C550" s="21" t="s">
        <v>312</v>
      </c>
      <c r="D550" s="22">
        <v>2026</v>
      </c>
      <c r="E550" s="22" t="s">
        <v>791</v>
      </c>
      <c r="F550" s="215">
        <f t="shared" si="70"/>
        <v>500</v>
      </c>
      <c r="G550" s="215"/>
      <c r="H550" s="215"/>
      <c r="I550" s="215">
        <v>500</v>
      </c>
      <c r="J550" s="72"/>
      <c r="K550" s="72"/>
      <c r="L550" s="22" t="s">
        <v>318</v>
      </c>
      <c r="M550" s="22" t="s">
        <v>313</v>
      </c>
    </row>
    <row r="551" spans="1:13" ht="182.25" hidden="1" customHeight="1">
      <c r="A551" s="392"/>
      <c r="B551" s="22">
        <v>4</v>
      </c>
      <c r="C551" s="21" t="s">
        <v>722</v>
      </c>
      <c r="D551" s="22">
        <v>2026</v>
      </c>
      <c r="E551" s="22" t="s">
        <v>791</v>
      </c>
      <c r="F551" s="215">
        <f t="shared" si="70"/>
        <v>100</v>
      </c>
      <c r="G551" s="215"/>
      <c r="H551" s="215"/>
      <c r="I551" s="216">
        <v>100</v>
      </c>
      <c r="J551" s="72"/>
      <c r="K551" s="72"/>
      <c r="L551" s="22" t="s">
        <v>730</v>
      </c>
      <c r="M551" s="22" t="s">
        <v>309</v>
      </c>
    </row>
    <row r="552" spans="1:13" ht="69" hidden="1" customHeight="1">
      <c r="A552" s="392" t="s">
        <v>701</v>
      </c>
      <c r="B552" s="208"/>
      <c r="C552" s="210" t="s">
        <v>319</v>
      </c>
      <c r="D552" s="208"/>
      <c r="E552" s="208"/>
      <c r="F552" s="208"/>
      <c r="G552" s="208"/>
      <c r="H552" s="208"/>
      <c r="I552" s="208"/>
      <c r="J552" s="208"/>
      <c r="K552" s="208"/>
      <c r="L552" s="208"/>
      <c r="M552" s="208"/>
    </row>
    <row r="553" spans="1:13" ht="149.25" hidden="1" customHeight="1">
      <c r="A553" s="392"/>
      <c r="B553" s="22">
        <v>1</v>
      </c>
      <c r="C553" s="21" t="s">
        <v>320</v>
      </c>
      <c r="D553" s="22">
        <v>2026</v>
      </c>
      <c r="E553" s="22" t="s">
        <v>791</v>
      </c>
      <c r="F553" s="72">
        <f>G553+H553+I553+J553+K553</f>
        <v>300</v>
      </c>
      <c r="G553" s="72"/>
      <c r="H553" s="72"/>
      <c r="I553" s="72">
        <v>300</v>
      </c>
      <c r="J553" s="72"/>
      <c r="K553" s="72"/>
      <c r="L553" s="22" t="s">
        <v>324</v>
      </c>
      <c r="M553" s="22" t="s">
        <v>321</v>
      </c>
    </row>
    <row r="554" spans="1:13" ht="177.75" hidden="1" customHeight="1">
      <c r="A554" s="392"/>
      <c r="B554" s="22">
        <v>2</v>
      </c>
      <c r="C554" s="21" t="s">
        <v>322</v>
      </c>
      <c r="D554" s="22">
        <v>2026</v>
      </c>
      <c r="E554" s="22" t="s">
        <v>791</v>
      </c>
      <c r="F554" s="215">
        <f>G554+H554+I554+J554+K554</f>
        <v>500</v>
      </c>
      <c r="G554" s="215"/>
      <c r="H554" s="215"/>
      <c r="I554" s="215">
        <v>500</v>
      </c>
      <c r="J554" s="72"/>
      <c r="K554" s="72"/>
      <c r="L554" s="22" t="s">
        <v>325</v>
      </c>
      <c r="M554" s="22" t="s">
        <v>328</v>
      </c>
    </row>
    <row r="555" spans="1:13" ht="180.75" hidden="1" customHeight="1">
      <c r="A555" s="392"/>
      <c r="B555" s="22">
        <v>3</v>
      </c>
      <c r="C555" s="21" t="s">
        <v>775</v>
      </c>
      <c r="D555" s="22">
        <v>2026</v>
      </c>
      <c r="E555" s="22" t="s">
        <v>795</v>
      </c>
      <c r="F555" s="215">
        <f>G555+H555+I555+J555+K555</f>
        <v>100</v>
      </c>
      <c r="G555" s="72"/>
      <c r="H555" s="72"/>
      <c r="I555" s="226">
        <v>100</v>
      </c>
      <c r="J555" s="72"/>
      <c r="K555" s="72"/>
      <c r="L555" s="22" t="s">
        <v>326</v>
      </c>
      <c r="M555" s="22" t="s">
        <v>776</v>
      </c>
    </row>
    <row r="556" spans="1:13" ht="182.25" hidden="1" customHeight="1">
      <c r="A556" s="392"/>
      <c r="B556" s="160">
        <v>4</v>
      </c>
      <c r="C556" s="21" t="s">
        <v>323</v>
      </c>
      <c r="D556" s="22">
        <v>2026</v>
      </c>
      <c r="E556" s="22" t="s">
        <v>795</v>
      </c>
      <c r="F556" s="215">
        <f>G556+H556+I556+J556+K556</f>
        <v>4950</v>
      </c>
      <c r="G556" s="215"/>
      <c r="H556" s="215"/>
      <c r="I556" s="226">
        <v>4950</v>
      </c>
      <c r="J556" s="72"/>
      <c r="K556" s="72"/>
      <c r="L556" s="22" t="s">
        <v>327</v>
      </c>
      <c r="M556" s="22" t="s">
        <v>949</v>
      </c>
    </row>
    <row r="557" spans="1:13" ht="63" hidden="1" customHeight="1">
      <c r="A557" s="44"/>
      <c r="B557" s="208"/>
      <c r="C557" s="210" t="s">
        <v>329</v>
      </c>
      <c r="D557" s="208"/>
      <c r="E557" s="208"/>
      <c r="F557" s="208"/>
      <c r="G557" s="208"/>
      <c r="H557" s="208"/>
      <c r="I557" s="208"/>
      <c r="J557" s="208"/>
      <c r="K557" s="208"/>
      <c r="L557" s="208"/>
      <c r="M557" s="208"/>
    </row>
    <row r="558" spans="1:13" ht="148.5" hidden="1" customHeight="1">
      <c r="A558" s="29" t="s">
        <v>333</v>
      </c>
      <c r="B558" s="209">
        <v>1</v>
      </c>
      <c r="C558" s="205" t="s">
        <v>330</v>
      </c>
      <c r="D558" s="204">
        <v>2026</v>
      </c>
      <c r="E558" s="204" t="s">
        <v>791</v>
      </c>
      <c r="F558" s="206">
        <f t="shared" ref="F558:F563" si="71">G558+H558+I558+J558+K558</f>
        <v>0</v>
      </c>
      <c r="G558" s="207"/>
      <c r="H558" s="207"/>
      <c r="I558" s="206"/>
      <c r="J558" s="207"/>
      <c r="K558" s="207"/>
      <c r="L558" s="204" t="s">
        <v>337</v>
      </c>
      <c r="M558" s="204" t="s">
        <v>142</v>
      </c>
    </row>
    <row r="559" spans="1:13" ht="175.5" hidden="1" customHeight="1">
      <c r="A559" s="29" t="s">
        <v>334</v>
      </c>
      <c r="B559" s="160">
        <v>1</v>
      </c>
      <c r="C559" s="21" t="s">
        <v>331</v>
      </c>
      <c r="D559" s="22">
        <v>2026</v>
      </c>
      <c r="E559" s="22" t="s">
        <v>796</v>
      </c>
      <c r="F559" s="215">
        <f t="shared" si="71"/>
        <v>50</v>
      </c>
      <c r="G559" s="72"/>
      <c r="H559" s="72"/>
      <c r="I559" s="215">
        <v>50</v>
      </c>
      <c r="J559" s="72"/>
      <c r="K559" s="72"/>
      <c r="L559" s="22" t="s">
        <v>338</v>
      </c>
      <c r="M559" s="22" t="s">
        <v>28</v>
      </c>
    </row>
    <row r="560" spans="1:13" ht="181.5" hidden="1" customHeight="1">
      <c r="A560" s="29" t="s">
        <v>335</v>
      </c>
      <c r="B560" s="22">
        <v>1</v>
      </c>
      <c r="C560" s="21" t="s">
        <v>332</v>
      </c>
      <c r="D560" s="22">
        <v>2026</v>
      </c>
      <c r="E560" s="22" t="s">
        <v>796</v>
      </c>
      <c r="F560" s="215">
        <f t="shared" si="71"/>
        <v>12</v>
      </c>
      <c r="G560" s="72"/>
      <c r="H560" s="72"/>
      <c r="I560" s="215">
        <v>12</v>
      </c>
      <c r="J560" s="72"/>
      <c r="K560" s="72"/>
      <c r="L560" s="22" t="s">
        <v>342</v>
      </c>
      <c r="M560" s="22" t="s">
        <v>897</v>
      </c>
    </row>
    <row r="561" spans="1:18" ht="146.25" hidden="1" customHeight="1">
      <c r="A561" s="392" t="s">
        <v>336</v>
      </c>
      <c r="B561" s="204">
        <v>1</v>
      </c>
      <c r="C561" s="205" t="s">
        <v>565</v>
      </c>
      <c r="D561" s="204">
        <v>2026</v>
      </c>
      <c r="E561" s="204" t="s">
        <v>791</v>
      </c>
      <c r="F561" s="206">
        <f t="shared" si="71"/>
        <v>0</v>
      </c>
      <c r="G561" s="207"/>
      <c r="H561" s="207"/>
      <c r="I561" s="206"/>
      <c r="J561" s="207"/>
      <c r="K561" s="207"/>
      <c r="L561" s="204" t="s">
        <v>339</v>
      </c>
      <c r="M561" s="204" t="s">
        <v>142</v>
      </c>
    </row>
    <row r="562" spans="1:18" ht="150" hidden="1" customHeight="1">
      <c r="A562" s="392"/>
      <c r="B562" s="209">
        <v>2</v>
      </c>
      <c r="C562" s="205" t="s">
        <v>566</v>
      </c>
      <c r="D562" s="204">
        <v>2026</v>
      </c>
      <c r="E562" s="204" t="s">
        <v>791</v>
      </c>
      <c r="F562" s="206">
        <f t="shared" si="71"/>
        <v>0</v>
      </c>
      <c r="G562" s="207"/>
      <c r="H562" s="207"/>
      <c r="I562" s="206"/>
      <c r="J562" s="207"/>
      <c r="K562" s="207"/>
      <c r="L562" s="204" t="s">
        <v>340</v>
      </c>
      <c r="M562" s="204" t="s">
        <v>142</v>
      </c>
    </row>
    <row r="563" spans="1:18" ht="15" hidden="1" customHeight="1">
      <c r="A563" s="44"/>
      <c r="B563" s="44"/>
      <c r="C563" s="44" t="s">
        <v>375</v>
      </c>
      <c r="D563" s="44"/>
      <c r="E563" s="44"/>
      <c r="F563" s="15">
        <f t="shared" si="71"/>
        <v>9661</v>
      </c>
      <c r="G563" s="15">
        <f>SUM(G541:G562)</f>
        <v>0</v>
      </c>
      <c r="H563" s="15">
        <f t="shared" ref="H563:K563" si="72">SUM(H541:H562)</f>
        <v>0</v>
      </c>
      <c r="I563" s="15">
        <f t="shared" si="72"/>
        <v>9661</v>
      </c>
      <c r="J563" s="15">
        <f t="shared" si="72"/>
        <v>0</v>
      </c>
      <c r="K563" s="15">
        <f t="shared" si="72"/>
        <v>0</v>
      </c>
      <c r="L563" s="44"/>
      <c r="M563" s="44"/>
    </row>
    <row r="564" spans="1:18" ht="15" hidden="1" customHeight="1">
      <c r="A564" s="399" t="s">
        <v>829</v>
      </c>
      <c r="B564" s="400"/>
      <c r="C564" s="400"/>
      <c r="D564" s="400"/>
      <c r="E564" s="400"/>
      <c r="F564" s="400"/>
      <c r="G564" s="400"/>
      <c r="H564" s="400"/>
      <c r="I564" s="400"/>
      <c r="J564" s="400"/>
      <c r="K564" s="400"/>
      <c r="L564" s="400"/>
      <c r="M564" s="401"/>
    </row>
    <row r="565" spans="1:18" ht="60.75" hidden="1" customHeight="1">
      <c r="A565" s="392" t="s">
        <v>692</v>
      </c>
      <c r="B565" s="43">
        <v>1</v>
      </c>
      <c r="C565" s="29" t="s">
        <v>693</v>
      </c>
      <c r="D565" s="43">
        <v>2026</v>
      </c>
      <c r="E565" s="43" t="s">
        <v>892</v>
      </c>
      <c r="F565" s="32">
        <f>G565+H565+I565+J565+K565</f>
        <v>3000</v>
      </c>
      <c r="G565" s="43"/>
      <c r="H565" s="43"/>
      <c r="I565" s="146">
        <v>900</v>
      </c>
      <c r="J565" s="43"/>
      <c r="K565" s="64">
        <v>2100</v>
      </c>
      <c r="L565" s="43" t="s">
        <v>696</v>
      </c>
      <c r="M565" s="65">
        <v>2.5000000000000001E-2</v>
      </c>
    </row>
    <row r="566" spans="1:18" ht="180.75" hidden="1" customHeight="1">
      <c r="A566" s="392"/>
      <c r="B566" s="43">
        <v>2</v>
      </c>
      <c r="C566" s="29" t="s">
        <v>694</v>
      </c>
      <c r="D566" s="43">
        <v>2026</v>
      </c>
      <c r="E566" s="43" t="s">
        <v>893</v>
      </c>
      <c r="F566" s="32">
        <f>G566+H566+I566+J566+K566</f>
        <v>300</v>
      </c>
      <c r="G566" s="43"/>
      <c r="H566" s="43"/>
      <c r="I566" s="146">
        <v>300</v>
      </c>
      <c r="J566" s="43"/>
      <c r="K566" s="43"/>
      <c r="L566" s="43" t="s">
        <v>695</v>
      </c>
      <c r="M566" s="43" t="s">
        <v>206</v>
      </c>
    </row>
    <row r="567" spans="1:18" ht="15" hidden="1" customHeight="1">
      <c r="A567" s="3"/>
      <c r="B567" s="3"/>
      <c r="C567" s="44" t="s">
        <v>341</v>
      </c>
      <c r="D567" s="44"/>
      <c r="E567" s="44"/>
      <c r="F567" s="15">
        <f>G567+H567+I567+J567+K567</f>
        <v>3300</v>
      </c>
      <c r="G567" s="15">
        <f>SUM(G565:G566)</f>
        <v>0</v>
      </c>
      <c r="H567" s="15">
        <f t="shared" ref="H567:K567" si="73">SUM(H565:H566)</f>
        <v>0</v>
      </c>
      <c r="I567" s="15">
        <f t="shared" si="73"/>
        <v>1200</v>
      </c>
      <c r="J567" s="15">
        <f t="shared" si="73"/>
        <v>0</v>
      </c>
      <c r="K567" s="15">
        <f t="shared" si="73"/>
        <v>2100</v>
      </c>
      <c r="L567" s="3"/>
      <c r="M567" s="3"/>
    </row>
    <row r="568" spans="1:18" s="4" customFormat="1" ht="15.75" hidden="1">
      <c r="A568" s="9"/>
      <c r="B568" s="3"/>
      <c r="C568" s="14" t="s">
        <v>5</v>
      </c>
      <c r="D568" s="3"/>
      <c r="E568" s="5"/>
      <c r="F568" s="12" t="e">
        <f>G568+H568+I568+J568+K568</f>
        <v>#REF!</v>
      </c>
      <c r="G568" s="12" t="e">
        <f>#REF!+#REF!+#REF!+#REF!+#REF!+#REF!+#REF!+#REF!+#REF!+G160+G182+G235+G308+G395+G402+G424+G515+G531+G536+G563+G567+G270</f>
        <v>#REF!</v>
      </c>
      <c r="H568" s="12" t="e">
        <f>#REF!+#REF!+#REF!+#REF!+#REF!+#REF!+#REF!+#REF!+#REF!+H160+H182+H235+H308+H395+H402+H424+H515+H531+H536+H563+H567+H270</f>
        <v>#REF!</v>
      </c>
      <c r="I568" s="12" t="e">
        <f>#REF!+#REF!+#REF!+#REF!+#REF!+#REF!+#REF!+#REF!+#REF!+I160+I182+I235+I308+I395+I402+I424+I515+I531+I536+I563+I567+I270</f>
        <v>#REF!</v>
      </c>
      <c r="J568" s="12" t="e">
        <f>#REF!+#REF!+#REF!+#REF!+#REF!+#REF!+#REF!+#REF!+#REF!+J160+J182+J235+J308+J395+J402+J424+J515+J531+J536+J563+J567+J270</f>
        <v>#REF!</v>
      </c>
      <c r="K568" s="12" t="e">
        <f>#REF!+#REF!+#REF!+#REF!+#REF!+#REF!+#REF!+#REF!+#REF!+K160+K182+K235+K308+K395+K402+K424+K515+K531+K536+K563+K567+K270</f>
        <v>#REF!</v>
      </c>
      <c r="L568" s="2"/>
      <c r="M568" s="10"/>
      <c r="P568" s="268"/>
      <c r="Q568" s="268"/>
      <c r="R568" s="268"/>
    </row>
    <row r="569" spans="1:18" hidden="1">
      <c r="A569" s="102"/>
      <c r="B569" s="103"/>
      <c r="C569" s="102"/>
      <c r="D569" s="103"/>
      <c r="E569" s="103"/>
      <c r="F569" s="81"/>
      <c r="G569" s="81"/>
      <c r="H569" s="81"/>
      <c r="I569" s="81"/>
      <c r="J569" s="81"/>
      <c r="K569" s="81"/>
      <c r="L569" s="102"/>
      <c r="M569" s="103"/>
    </row>
    <row r="570" spans="1:18" hidden="1">
      <c r="A570" s="102"/>
      <c r="B570" s="103"/>
      <c r="C570" s="102"/>
      <c r="D570" s="103"/>
      <c r="E570" s="103"/>
      <c r="F570" s="81"/>
      <c r="G570" s="81"/>
      <c r="H570" s="81"/>
      <c r="I570" s="81"/>
      <c r="J570" s="81"/>
      <c r="K570" s="81"/>
      <c r="L570" s="102"/>
      <c r="M570" s="103"/>
    </row>
    <row r="571" spans="1:18" hidden="1">
      <c r="F571" s="166"/>
      <c r="G571" s="166"/>
      <c r="H571" s="166"/>
      <c r="I571" s="166"/>
      <c r="J571" s="166"/>
      <c r="K571" s="166"/>
    </row>
    <row r="572" spans="1:18" hidden="1">
      <c r="F572" s="165">
        <v>1123632.1369999999</v>
      </c>
      <c r="G572" s="165">
        <v>347128.45400000003</v>
      </c>
      <c r="H572" s="165">
        <v>24967.812000000002</v>
      </c>
      <c r="I572" s="165">
        <v>721254.87099999993</v>
      </c>
      <c r="J572" s="165">
        <v>270</v>
      </c>
      <c r="K572" s="165">
        <v>30011</v>
      </c>
    </row>
    <row r="573" spans="1:18" hidden="1"/>
    <row r="574" spans="1:18" hidden="1">
      <c r="F574" s="6" t="e">
        <f>F572-F568</f>
        <v>#REF!</v>
      </c>
      <c r="G574" s="6" t="e">
        <f t="shared" ref="G574:K574" si="74">G572-G568</f>
        <v>#REF!</v>
      </c>
      <c r="H574" s="6" t="e">
        <f t="shared" si="74"/>
        <v>#REF!</v>
      </c>
      <c r="I574" s="6" t="e">
        <f t="shared" si="74"/>
        <v>#REF!</v>
      </c>
      <c r="J574" s="6" t="e">
        <f t="shared" si="74"/>
        <v>#REF!</v>
      </c>
      <c r="K574" s="6" t="e">
        <f t="shared" si="74"/>
        <v>#REF!</v>
      </c>
    </row>
    <row r="575" spans="1:18" hidden="1"/>
    <row r="576" spans="1:18" hidden="1"/>
    <row r="578" spans="1:13" ht="30" customHeight="1">
      <c r="C578" s="67" t="s">
        <v>1051</v>
      </c>
      <c r="J578" s="417" t="s">
        <v>1052</v>
      </c>
      <c r="K578" s="417"/>
      <c r="L578" s="417"/>
    </row>
    <row r="579" spans="1:13">
      <c r="A579" s="63"/>
      <c r="B579" s="63"/>
      <c r="C579" s="63"/>
      <c r="D579" s="63"/>
      <c r="G579" s="73"/>
      <c r="H579" s="73"/>
      <c r="I579" s="73"/>
      <c r="J579" s="73"/>
      <c r="K579" s="73"/>
      <c r="L579" s="74"/>
      <c r="M579" s="63"/>
    </row>
    <row r="580" spans="1:13">
      <c r="A580" s="63"/>
      <c r="B580" s="63"/>
      <c r="C580" s="63"/>
      <c r="D580" s="63"/>
      <c r="E580" s="82"/>
      <c r="L580" s="74"/>
      <c r="M580" s="63"/>
    </row>
    <row r="582" spans="1:13">
      <c r="A582" s="63"/>
      <c r="B582" s="63"/>
      <c r="C582" s="63"/>
      <c r="D582" s="63"/>
      <c r="F582" s="83"/>
      <c r="G582" s="84"/>
      <c r="H582" s="84"/>
      <c r="I582" s="84"/>
      <c r="J582" s="84"/>
      <c r="K582" s="84"/>
      <c r="M582" s="63"/>
    </row>
    <row r="599" spans="1:13">
      <c r="A599" s="63"/>
      <c r="B599" s="63"/>
      <c r="C599" s="63"/>
      <c r="D599" s="63"/>
      <c r="E599" s="63"/>
      <c r="F599" s="73"/>
      <c r="G599" s="63"/>
      <c r="H599" s="63"/>
      <c r="I599" s="63"/>
      <c r="J599" s="63"/>
      <c r="K599" s="63"/>
      <c r="L599" s="63"/>
      <c r="M599" s="63"/>
    </row>
    <row r="600" spans="1:13">
      <c r="A600" s="63"/>
      <c r="B600" s="63"/>
      <c r="C600" s="63"/>
      <c r="D600" s="63"/>
      <c r="E600" s="63"/>
      <c r="F600" s="75"/>
      <c r="G600" s="63"/>
      <c r="H600" s="63"/>
      <c r="I600" s="63"/>
      <c r="J600" s="63"/>
      <c r="K600" s="63"/>
      <c r="L600" s="63"/>
      <c r="M600" s="63"/>
    </row>
    <row r="602" spans="1:13">
      <c r="A602" s="63"/>
      <c r="B602" s="63"/>
      <c r="C602" s="63"/>
      <c r="D602" s="63"/>
      <c r="E602" s="63"/>
      <c r="F602" s="76"/>
      <c r="G602" s="63"/>
      <c r="H602" s="63"/>
      <c r="I602" s="63"/>
      <c r="J602" s="63"/>
      <c r="K602" s="63"/>
      <c r="L602" s="63"/>
      <c r="M602" s="63"/>
    </row>
  </sheetData>
  <mergeCells count="168">
    <mergeCell ref="A545:A551"/>
    <mergeCell ref="A552:A556"/>
    <mergeCell ref="A561:A562"/>
    <mergeCell ref="A564:M564"/>
    <mergeCell ref="A565:A566"/>
    <mergeCell ref="J578:L578"/>
    <mergeCell ref="A533:A535"/>
    <mergeCell ref="A537:M537"/>
    <mergeCell ref="A538:M538"/>
    <mergeCell ref="A539:M539"/>
    <mergeCell ref="A540:A541"/>
    <mergeCell ref="A542:A544"/>
    <mergeCell ref="A516:M516"/>
    <mergeCell ref="A517:A521"/>
    <mergeCell ref="A522:A524"/>
    <mergeCell ref="A525:A527"/>
    <mergeCell ref="L529:M529"/>
    <mergeCell ref="A532:M532"/>
    <mergeCell ref="I491:I492"/>
    <mergeCell ref="J491:J492"/>
    <mergeCell ref="K491:K492"/>
    <mergeCell ref="L491:L492"/>
    <mergeCell ref="M491:M492"/>
    <mergeCell ref="A512:A514"/>
    <mergeCell ref="C491:C492"/>
    <mergeCell ref="D491:D492"/>
    <mergeCell ref="E491:E492"/>
    <mergeCell ref="F491:F492"/>
    <mergeCell ref="G491:G492"/>
    <mergeCell ref="H491:H492"/>
    <mergeCell ref="A426:A441"/>
    <mergeCell ref="A442:A444"/>
    <mergeCell ref="A445:A448"/>
    <mergeCell ref="A449:A465"/>
    <mergeCell ref="A466:A511"/>
    <mergeCell ref="B491:B492"/>
    <mergeCell ref="A310:A393"/>
    <mergeCell ref="A396:M396"/>
    <mergeCell ref="A397:A400"/>
    <mergeCell ref="A403:M403"/>
    <mergeCell ref="A404:A423"/>
    <mergeCell ref="A425:M425"/>
    <mergeCell ref="A262:A263"/>
    <mergeCell ref="A264:A269"/>
    <mergeCell ref="A271:M271"/>
    <mergeCell ref="A272:A288"/>
    <mergeCell ref="A289:A304"/>
    <mergeCell ref="A309:M309"/>
    <mergeCell ref="A183:M183"/>
    <mergeCell ref="A184:A233"/>
    <mergeCell ref="L228:M228"/>
    <mergeCell ref="A236:M236"/>
    <mergeCell ref="A237:M237"/>
    <mergeCell ref="A238:A261"/>
    <mergeCell ref="B254:B259"/>
    <mergeCell ref="D254:D259"/>
    <mergeCell ref="E254:E259"/>
    <mergeCell ref="C151:C153"/>
    <mergeCell ref="B154:B156"/>
    <mergeCell ref="C154:C156"/>
    <mergeCell ref="A157:C160"/>
    <mergeCell ref="A161:M161"/>
    <mergeCell ref="A162:A181"/>
    <mergeCell ref="B139:B141"/>
    <mergeCell ref="C139:C141"/>
    <mergeCell ref="A142:A156"/>
    <mergeCell ref="B142:B144"/>
    <mergeCell ref="C142:C144"/>
    <mergeCell ref="B145:B147"/>
    <mergeCell ref="C145:C147"/>
    <mergeCell ref="B148:B150"/>
    <mergeCell ref="C148:C150"/>
    <mergeCell ref="B151:B153"/>
    <mergeCell ref="B129:B131"/>
    <mergeCell ref="C129:C131"/>
    <mergeCell ref="B132:B134"/>
    <mergeCell ref="C132:C134"/>
    <mergeCell ref="B136:B138"/>
    <mergeCell ref="C136:C138"/>
    <mergeCell ref="B120:B122"/>
    <mergeCell ref="C120:C122"/>
    <mergeCell ref="B123:B125"/>
    <mergeCell ref="C123:C125"/>
    <mergeCell ref="B126:B128"/>
    <mergeCell ref="C126:C128"/>
    <mergeCell ref="B110:B112"/>
    <mergeCell ref="C110:C112"/>
    <mergeCell ref="B113:B115"/>
    <mergeCell ref="C113:C115"/>
    <mergeCell ref="B116:B118"/>
    <mergeCell ref="C116:C118"/>
    <mergeCell ref="B100:B102"/>
    <mergeCell ref="C100:C102"/>
    <mergeCell ref="B103:B105"/>
    <mergeCell ref="C103:C105"/>
    <mergeCell ref="B106:B108"/>
    <mergeCell ref="C106:C108"/>
    <mergeCell ref="B91:B93"/>
    <mergeCell ref="C91:C93"/>
    <mergeCell ref="B94:B96"/>
    <mergeCell ref="C94:C96"/>
    <mergeCell ref="B97:B99"/>
    <mergeCell ref="C97:C99"/>
    <mergeCell ref="B80:B82"/>
    <mergeCell ref="C80:C82"/>
    <mergeCell ref="B84:B86"/>
    <mergeCell ref="C84:C86"/>
    <mergeCell ref="B87:B89"/>
    <mergeCell ref="C87:C89"/>
    <mergeCell ref="C73:C75"/>
    <mergeCell ref="B77:B79"/>
    <mergeCell ref="C77:C79"/>
    <mergeCell ref="B60:B62"/>
    <mergeCell ref="C60:C62"/>
    <mergeCell ref="B63:B65"/>
    <mergeCell ref="C63:C65"/>
    <mergeCell ref="B67:B69"/>
    <mergeCell ref="C67:C69"/>
    <mergeCell ref="S50:T50"/>
    <mergeCell ref="B53:B55"/>
    <mergeCell ref="C53:C55"/>
    <mergeCell ref="B56:B58"/>
    <mergeCell ref="C56:C58"/>
    <mergeCell ref="B40:B42"/>
    <mergeCell ref="B43:B45"/>
    <mergeCell ref="C43:C45"/>
    <mergeCell ref="B46:B48"/>
    <mergeCell ref="C46:C48"/>
    <mergeCell ref="C23:C25"/>
    <mergeCell ref="A26:A141"/>
    <mergeCell ref="B27:B29"/>
    <mergeCell ref="C27:C29"/>
    <mergeCell ref="B30:B32"/>
    <mergeCell ref="C30:C32"/>
    <mergeCell ref="B34:B36"/>
    <mergeCell ref="C34:C36"/>
    <mergeCell ref="B37:B39"/>
    <mergeCell ref="A10:A25"/>
    <mergeCell ref="B11:B13"/>
    <mergeCell ref="C11:C13"/>
    <mergeCell ref="B14:B16"/>
    <mergeCell ref="C14:C16"/>
    <mergeCell ref="B17:B19"/>
    <mergeCell ref="C17:C19"/>
    <mergeCell ref="B20:B22"/>
    <mergeCell ref="C20:C22"/>
    <mergeCell ref="B23:B25"/>
    <mergeCell ref="B50:B52"/>
    <mergeCell ref="C50:C52"/>
    <mergeCell ref="B70:B72"/>
    <mergeCell ref="C70:C72"/>
    <mergeCell ref="B73:B75"/>
    <mergeCell ref="G7:G8"/>
    <mergeCell ref="H7:I7"/>
    <mergeCell ref="J7:J8"/>
    <mergeCell ref="K7:K8"/>
    <mergeCell ref="L7:L8"/>
    <mergeCell ref="M7:M8"/>
    <mergeCell ref="A4:M4"/>
    <mergeCell ref="A5:A8"/>
    <mergeCell ref="B5:B8"/>
    <mergeCell ref="C5:C8"/>
    <mergeCell ref="D5:D8"/>
    <mergeCell ref="E5:E8"/>
    <mergeCell ref="F5:K5"/>
    <mergeCell ref="L5:M6"/>
    <mergeCell ref="F6:F8"/>
    <mergeCell ref="G6:K6"/>
  </mergeCells>
  <conditionalFormatting sqref="L11:L25 L63:L65 L87:L89 L91:L93 L129:L135">
    <cfRule type="cellIs" dxfId="3" priority="2" stopIfTrue="1" operator="equal">
      <formula>0</formula>
    </cfRule>
  </conditionalFormatting>
  <conditionalFormatting sqref="L34:L48">
    <cfRule type="cellIs" dxfId="2" priority="1" stopIfTrue="1" operator="equal">
      <formula>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5"/>
  <sheetViews>
    <sheetView topLeftCell="A132" zoomScale="70" zoomScaleNormal="70" workbookViewId="0">
      <selection activeCell="I147" sqref="I147"/>
    </sheetView>
  </sheetViews>
  <sheetFormatPr defaultRowHeight="15"/>
  <cols>
    <col min="1" max="1" width="21.7109375" style="67" customWidth="1"/>
    <col min="2" max="2" width="5" style="1" customWidth="1"/>
    <col min="3" max="3" width="31" style="67" customWidth="1"/>
    <col min="4" max="4" width="8.5703125" style="1" customWidth="1"/>
    <col min="5" max="5" width="21.5703125" style="1" customWidth="1"/>
    <col min="6" max="6" width="13.5703125" style="6" customWidth="1"/>
    <col min="7" max="7" width="13" style="6" customWidth="1"/>
    <col min="8" max="8" width="11.7109375" style="6" customWidth="1"/>
    <col min="9" max="9" width="12.85546875" style="6" customWidth="1"/>
    <col min="10" max="10" width="13.7109375" style="6" customWidth="1"/>
    <col min="11" max="11" width="12.42578125" style="6" customWidth="1"/>
    <col min="12" max="12" width="20.28515625" style="67" customWidth="1"/>
    <col min="13" max="13" width="19.5703125" style="1" customWidth="1"/>
    <col min="14" max="15" width="11.42578125" style="63" hidden="1" customWidth="1"/>
    <col min="16" max="16" width="12" style="264" hidden="1" customWidth="1"/>
    <col min="17" max="17" width="10.140625" style="264" hidden="1" customWidth="1"/>
    <col min="18" max="18" width="9.140625" style="264" hidden="1" customWidth="1"/>
    <col min="19" max="20" width="9.140625" style="63" hidden="1" customWidth="1"/>
    <col min="21" max="16384" width="9.140625" style="63"/>
  </cols>
  <sheetData>
    <row r="1" spans="1:18" ht="15.75">
      <c r="M1" s="275" t="s">
        <v>1046</v>
      </c>
    </row>
    <row r="2" spans="1:18" ht="15.75">
      <c r="M2" s="275" t="s">
        <v>1047</v>
      </c>
    </row>
    <row r="3" spans="1:18" ht="22.5" customHeight="1">
      <c r="A3" s="4"/>
      <c r="B3" s="4"/>
      <c r="C3" s="4"/>
      <c r="D3" s="4"/>
      <c r="E3" s="4"/>
      <c r="F3" s="4"/>
      <c r="G3" s="4"/>
      <c r="H3" s="4"/>
      <c r="I3" s="4"/>
      <c r="J3" s="4"/>
      <c r="K3" s="4"/>
      <c r="L3" s="4"/>
      <c r="M3" s="186"/>
    </row>
    <row r="4" spans="1:18" ht="15.75" customHeight="1">
      <c r="A4" s="430" t="s">
        <v>1045</v>
      </c>
      <c r="B4" s="430"/>
      <c r="C4" s="430"/>
      <c r="D4" s="430"/>
      <c r="E4" s="430"/>
      <c r="F4" s="430"/>
      <c r="G4" s="430"/>
      <c r="H4" s="430"/>
      <c r="I4" s="430"/>
      <c r="J4" s="430"/>
      <c r="K4" s="430"/>
      <c r="L4" s="430"/>
      <c r="M4" s="430"/>
      <c r="N4" s="8"/>
    </row>
    <row r="5" spans="1:18" ht="15" customHeight="1">
      <c r="A5" s="370" t="s">
        <v>12</v>
      </c>
      <c r="B5" s="370" t="s">
        <v>0</v>
      </c>
      <c r="C5" s="370" t="s">
        <v>1</v>
      </c>
      <c r="D5" s="370" t="s">
        <v>2</v>
      </c>
      <c r="E5" s="370" t="s">
        <v>3</v>
      </c>
      <c r="F5" s="373" t="s">
        <v>13</v>
      </c>
      <c r="G5" s="374"/>
      <c r="H5" s="374"/>
      <c r="I5" s="374"/>
      <c r="J5" s="374"/>
      <c r="K5" s="375"/>
      <c r="L5" s="371" t="s">
        <v>4</v>
      </c>
      <c r="M5" s="376"/>
    </row>
    <row r="6" spans="1:18" ht="15.75" customHeight="1">
      <c r="A6" s="370"/>
      <c r="B6" s="370"/>
      <c r="C6" s="370"/>
      <c r="D6" s="370"/>
      <c r="E6" s="370"/>
      <c r="F6" s="368" t="s">
        <v>5</v>
      </c>
      <c r="G6" s="373" t="s">
        <v>6</v>
      </c>
      <c r="H6" s="374"/>
      <c r="I6" s="374"/>
      <c r="J6" s="374"/>
      <c r="K6" s="374"/>
      <c r="L6" s="372"/>
      <c r="M6" s="377"/>
    </row>
    <row r="7" spans="1:18" ht="15.75" customHeight="1">
      <c r="A7" s="370"/>
      <c r="B7" s="370"/>
      <c r="C7" s="370"/>
      <c r="D7" s="370"/>
      <c r="E7" s="370"/>
      <c r="F7" s="378"/>
      <c r="G7" s="368" t="s">
        <v>14</v>
      </c>
      <c r="H7" s="373" t="s">
        <v>7</v>
      </c>
      <c r="I7" s="374"/>
      <c r="J7" s="368" t="s">
        <v>8</v>
      </c>
      <c r="K7" s="368" t="s">
        <v>9</v>
      </c>
      <c r="L7" s="370" t="s">
        <v>10</v>
      </c>
      <c r="M7" s="371" t="s">
        <v>11</v>
      </c>
    </row>
    <row r="8" spans="1:18" ht="64.5" customHeight="1">
      <c r="A8" s="370"/>
      <c r="B8" s="370"/>
      <c r="C8" s="370"/>
      <c r="D8" s="370"/>
      <c r="E8" s="370"/>
      <c r="F8" s="369"/>
      <c r="G8" s="369"/>
      <c r="H8" s="273" t="s">
        <v>15</v>
      </c>
      <c r="I8" s="273" t="s">
        <v>17</v>
      </c>
      <c r="J8" s="369"/>
      <c r="K8" s="369"/>
      <c r="L8" s="370"/>
      <c r="M8" s="372"/>
    </row>
    <row r="9" spans="1:18" s="1" customFormat="1">
      <c r="A9" s="10">
        <v>1</v>
      </c>
      <c r="B9" s="10">
        <v>2</v>
      </c>
      <c r="C9" s="10">
        <v>3</v>
      </c>
      <c r="D9" s="10">
        <v>4</v>
      </c>
      <c r="E9" s="10">
        <v>5</v>
      </c>
      <c r="F9" s="7">
        <v>6</v>
      </c>
      <c r="G9" s="7">
        <v>7</v>
      </c>
      <c r="H9" s="7">
        <v>8</v>
      </c>
      <c r="I9" s="7">
        <v>9</v>
      </c>
      <c r="J9" s="7">
        <v>10</v>
      </c>
      <c r="K9" s="7">
        <v>11</v>
      </c>
      <c r="L9" s="7">
        <v>12</v>
      </c>
      <c r="M9" s="7">
        <v>13</v>
      </c>
      <c r="P9" s="265"/>
      <c r="Q9" s="265"/>
      <c r="R9" s="265"/>
    </row>
    <row r="10" spans="1:18" ht="31.5" customHeight="1">
      <c r="A10" s="406" t="s">
        <v>216</v>
      </c>
      <c r="B10" s="59"/>
      <c r="C10" s="270" t="s">
        <v>217</v>
      </c>
      <c r="D10" s="271"/>
      <c r="E10" s="272"/>
      <c r="F10" s="272"/>
      <c r="G10" s="272"/>
      <c r="H10" s="272"/>
      <c r="I10" s="272"/>
      <c r="J10" s="272"/>
      <c r="K10" s="272"/>
      <c r="L10" s="272"/>
      <c r="M10" s="272"/>
      <c r="P10" s="266" t="s">
        <v>1029</v>
      </c>
      <c r="Q10" s="266" t="s">
        <v>1030</v>
      </c>
      <c r="R10" s="266" t="s">
        <v>1031</v>
      </c>
    </row>
    <row r="11" spans="1:18" ht="81" customHeight="1">
      <c r="A11" s="407"/>
      <c r="B11" s="421">
        <v>1</v>
      </c>
      <c r="C11" s="424" t="s">
        <v>218</v>
      </c>
      <c r="D11" s="274">
        <v>2024</v>
      </c>
      <c r="E11" s="188" t="s">
        <v>219</v>
      </c>
      <c r="F11" s="189">
        <f>G11+H11+I11+J11+K11</f>
        <v>176</v>
      </c>
      <c r="G11" s="189"/>
      <c r="H11" s="189"/>
      <c r="I11" s="189">
        <v>176</v>
      </c>
      <c r="J11" s="189"/>
      <c r="K11" s="189"/>
      <c r="L11" s="128" t="s">
        <v>220</v>
      </c>
      <c r="M11" s="43" t="s">
        <v>1093</v>
      </c>
      <c r="P11" s="11"/>
      <c r="Q11" s="11" t="s">
        <v>1039</v>
      </c>
      <c r="R11" s="11">
        <v>0</v>
      </c>
    </row>
    <row r="12" spans="1:18" ht="81" customHeight="1">
      <c r="A12" s="407"/>
      <c r="B12" s="422"/>
      <c r="C12" s="425"/>
      <c r="D12" s="274">
        <v>2025</v>
      </c>
      <c r="E12" s="188" t="s">
        <v>219</v>
      </c>
      <c r="F12" s="189">
        <f>G12+H12+I12+J12+K12</f>
        <v>94.2</v>
      </c>
      <c r="G12" s="189"/>
      <c r="H12" s="189"/>
      <c r="I12" s="189">
        <v>94.2</v>
      </c>
      <c r="J12" s="189"/>
      <c r="K12" s="189"/>
      <c r="L12" s="128" t="s">
        <v>220</v>
      </c>
      <c r="M12" s="43" t="s">
        <v>1094</v>
      </c>
      <c r="P12" s="11"/>
      <c r="Q12" s="11"/>
      <c r="R12" s="11"/>
    </row>
    <row r="13" spans="1:18" ht="81" customHeight="1">
      <c r="A13" s="407"/>
      <c r="B13" s="423"/>
      <c r="C13" s="426"/>
      <c r="D13" s="274">
        <v>2026</v>
      </c>
      <c r="E13" s="188" t="s">
        <v>219</v>
      </c>
      <c r="F13" s="189">
        <f>G13+H13+I13+J13+K13</f>
        <v>0</v>
      </c>
      <c r="G13" s="189"/>
      <c r="H13" s="189"/>
      <c r="I13" s="189">
        <v>0</v>
      </c>
      <c r="J13" s="189"/>
      <c r="K13" s="189"/>
      <c r="L13" s="128" t="s">
        <v>220</v>
      </c>
      <c r="M13" s="43" t="s">
        <v>1095</v>
      </c>
      <c r="P13" s="11"/>
      <c r="Q13" s="11"/>
      <c r="R13" s="11"/>
    </row>
    <row r="14" spans="1:18" ht="45.75" customHeight="1">
      <c r="A14" s="407"/>
      <c r="B14" s="421">
        <v>2</v>
      </c>
      <c r="C14" s="424" t="s">
        <v>1110</v>
      </c>
      <c r="D14" s="274">
        <v>2024</v>
      </c>
      <c r="E14" s="188" t="s">
        <v>219</v>
      </c>
      <c r="F14" s="189">
        <f>G14+H14+I14+J14+K14</f>
        <v>922</v>
      </c>
      <c r="G14" s="189"/>
      <c r="H14" s="189"/>
      <c r="I14" s="189">
        <v>922</v>
      </c>
      <c r="J14" s="189"/>
      <c r="K14" s="189"/>
      <c r="L14" s="128" t="s">
        <v>222</v>
      </c>
      <c r="M14" s="43" t="s">
        <v>1096</v>
      </c>
      <c r="P14" s="11"/>
      <c r="Q14" s="11"/>
      <c r="R14" s="11"/>
    </row>
    <row r="15" spans="1:18" ht="46.5" customHeight="1">
      <c r="A15" s="407"/>
      <c r="B15" s="422"/>
      <c r="C15" s="425"/>
      <c r="D15" s="274">
        <v>2025</v>
      </c>
      <c r="E15" s="188" t="s">
        <v>219</v>
      </c>
      <c r="F15" s="189">
        <f t="shared" ref="F15:F16" si="0">G15+H15+I15+J15+K15</f>
        <v>5124</v>
      </c>
      <c r="G15" s="189"/>
      <c r="H15" s="189"/>
      <c r="I15" s="189">
        <v>5124</v>
      </c>
      <c r="J15" s="189"/>
      <c r="K15" s="189"/>
      <c r="L15" s="128" t="s">
        <v>222</v>
      </c>
      <c r="M15" s="43" t="s">
        <v>1096</v>
      </c>
      <c r="P15" s="11"/>
      <c r="Q15" s="11"/>
      <c r="R15" s="11"/>
    </row>
    <row r="16" spans="1:18" ht="36" customHeight="1">
      <c r="A16" s="407"/>
      <c r="B16" s="423"/>
      <c r="C16" s="426"/>
      <c r="D16" s="274">
        <v>2026</v>
      </c>
      <c r="E16" s="188" t="s">
        <v>219</v>
      </c>
      <c r="F16" s="189">
        <f t="shared" si="0"/>
        <v>5763.5</v>
      </c>
      <c r="G16" s="189"/>
      <c r="H16" s="189"/>
      <c r="I16" s="189">
        <v>5763.5</v>
      </c>
      <c r="J16" s="189"/>
      <c r="K16" s="189"/>
      <c r="L16" s="128" t="s">
        <v>222</v>
      </c>
      <c r="M16" s="43" t="s">
        <v>1096</v>
      </c>
      <c r="P16" s="11"/>
      <c r="Q16" s="11"/>
      <c r="R16" s="11"/>
    </row>
    <row r="17" spans="1:18" ht="65.25" customHeight="1">
      <c r="A17" s="407"/>
      <c r="B17" s="421">
        <v>3</v>
      </c>
      <c r="C17" s="424" t="s">
        <v>223</v>
      </c>
      <c r="D17" s="274">
        <v>2024</v>
      </c>
      <c r="E17" s="188" t="s">
        <v>219</v>
      </c>
      <c r="F17" s="189">
        <f>G17+H17+I17+J17+K17</f>
        <v>759</v>
      </c>
      <c r="G17" s="189"/>
      <c r="H17" s="189"/>
      <c r="I17" s="189">
        <v>309</v>
      </c>
      <c r="J17" s="189">
        <v>350</v>
      </c>
      <c r="K17" s="189">
        <v>100</v>
      </c>
      <c r="L17" s="190" t="s">
        <v>224</v>
      </c>
      <c r="M17" s="294" t="s">
        <v>1097</v>
      </c>
      <c r="N17" s="63">
        <v>4</v>
      </c>
      <c r="P17" s="263" t="s">
        <v>1028</v>
      </c>
      <c r="Q17" s="11"/>
      <c r="R17" s="11"/>
    </row>
    <row r="18" spans="1:18" ht="56.25" customHeight="1">
      <c r="A18" s="407"/>
      <c r="B18" s="422"/>
      <c r="C18" s="425"/>
      <c r="D18" s="274">
        <v>2025</v>
      </c>
      <c r="E18" s="188" t="s">
        <v>219</v>
      </c>
      <c r="F18" s="189">
        <f t="shared" ref="F18:F19" si="1">G18+H18+I18+J18+K18</f>
        <v>822.3</v>
      </c>
      <c r="G18" s="189"/>
      <c r="H18" s="189"/>
      <c r="I18" s="189">
        <v>372.3</v>
      </c>
      <c r="J18" s="189">
        <v>350</v>
      </c>
      <c r="K18" s="189">
        <v>100</v>
      </c>
      <c r="L18" s="190" t="s">
        <v>224</v>
      </c>
      <c r="M18" s="294" t="s">
        <v>1098</v>
      </c>
      <c r="P18" s="263"/>
      <c r="Q18" s="11"/>
      <c r="R18" s="11"/>
    </row>
    <row r="19" spans="1:18" ht="60" customHeight="1">
      <c r="A19" s="407"/>
      <c r="B19" s="423"/>
      <c r="C19" s="426"/>
      <c r="D19" s="274">
        <v>2026</v>
      </c>
      <c r="E19" s="188" t="s">
        <v>219</v>
      </c>
      <c r="F19" s="189">
        <f t="shared" si="1"/>
        <v>494</v>
      </c>
      <c r="G19" s="189"/>
      <c r="H19" s="189"/>
      <c r="I19" s="189">
        <v>394</v>
      </c>
      <c r="J19" s="189"/>
      <c r="K19" s="189">
        <v>100</v>
      </c>
      <c r="L19" s="190" t="s">
        <v>224</v>
      </c>
      <c r="M19" s="294" t="s">
        <v>1099</v>
      </c>
      <c r="P19" s="263"/>
      <c r="Q19" s="11"/>
      <c r="R19" s="11"/>
    </row>
    <row r="20" spans="1:18" ht="120.75" customHeight="1">
      <c r="A20" s="407"/>
      <c r="B20" s="421">
        <v>4</v>
      </c>
      <c r="C20" s="459" t="s">
        <v>733</v>
      </c>
      <c r="D20" s="274">
        <v>2024</v>
      </c>
      <c r="E20" s="188" t="s">
        <v>219</v>
      </c>
      <c r="F20" s="189">
        <f>G20+H20+I20+J20+K20</f>
        <v>9006.9</v>
      </c>
      <c r="G20" s="189"/>
      <c r="H20" s="189"/>
      <c r="I20" s="189">
        <f>8350.4+476.5</f>
        <v>8826.9</v>
      </c>
      <c r="J20" s="189">
        <v>150</v>
      </c>
      <c r="K20" s="189">
        <v>30</v>
      </c>
      <c r="L20" s="128" t="s">
        <v>292</v>
      </c>
      <c r="M20" s="43"/>
      <c r="N20" s="63">
        <v>5</v>
      </c>
      <c r="P20" s="254"/>
      <c r="Q20" s="11"/>
      <c r="R20" s="254" t="s">
        <v>1041</v>
      </c>
    </row>
    <row r="21" spans="1:18" ht="129.75" customHeight="1">
      <c r="A21" s="407"/>
      <c r="B21" s="422"/>
      <c r="C21" s="460"/>
      <c r="D21" s="274">
        <v>2025</v>
      </c>
      <c r="E21" s="188" t="s">
        <v>219</v>
      </c>
      <c r="F21" s="189">
        <f t="shared" ref="F21:F22" si="2">G21+H21+I21+J21+K21</f>
        <v>10281.9</v>
      </c>
      <c r="G21" s="189"/>
      <c r="H21" s="189"/>
      <c r="I21" s="189">
        <f>9500+601.9</f>
        <v>10101.9</v>
      </c>
      <c r="J21" s="189">
        <v>150</v>
      </c>
      <c r="K21" s="189">
        <v>30</v>
      </c>
      <c r="L21" s="128" t="s">
        <v>292</v>
      </c>
      <c r="M21" s="43"/>
      <c r="P21" s="254"/>
      <c r="Q21" s="11"/>
      <c r="R21" s="254"/>
    </row>
    <row r="22" spans="1:18" ht="129" customHeight="1">
      <c r="A22" s="407"/>
      <c r="B22" s="423"/>
      <c r="C22" s="461"/>
      <c r="D22" s="274">
        <v>2026</v>
      </c>
      <c r="E22" s="188" t="s">
        <v>219</v>
      </c>
      <c r="F22" s="189">
        <f t="shared" si="2"/>
        <v>7011.1</v>
      </c>
      <c r="G22" s="189"/>
      <c r="H22" s="189"/>
      <c r="I22" s="189">
        <v>6981.1</v>
      </c>
      <c r="J22" s="189"/>
      <c r="K22" s="189">
        <v>30</v>
      </c>
      <c r="L22" s="128" t="s">
        <v>292</v>
      </c>
      <c r="M22" s="43"/>
      <c r="P22" s="254"/>
      <c r="Q22" s="11"/>
      <c r="R22" s="254"/>
    </row>
    <row r="23" spans="1:18" ht="38.25" customHeight="1">
      <c r="A23" s="407"/>
      <c r="B23" s="421">
        <v>5</v>
      </c>
      <c r="C23" s="462" t="s">
        <v>1100</v>
      </c>
      <c r="D23" s="274">
        <v>2024</v>
      </c>
      <c r="E23" s="188" t="s">
        <v>219</v>
      </c>
      <c r="F23" s="189">
        <f>G23+H23+I23+J23+K23</f>
        <v>181</v>
      </c>
      <c r="G23" s="189"/>
      <c r="H23" s="189"/>
      <c r="I23" s="189">
        <v>141</v>
      </c>
      <c r="J23" s="189">
        <v>20</v>
      </c>
      <c r="K23" s="189">
        <v>20</v>
      </c>
      <c r="L23" s="128" t="s">
        <v>646</v>
      </c>
      <c r="M23" s="43"/>
      <c r="N23" s="63">
        <v>6</v>
      </c>
      <c r="P23" s="11"/>
      <c r="Q23" s="254"/>
      <c r="R23" s="11"/>
    </row>
    <row r="24" spans="1:18" ht="39.75" customHeight="1">
      <c r="A24" s="407"/>
      <c r="B24" s="422"/>
      <c r="C24" s="463"/>
      <c r="D24" s="274">
        <v>2025</v>
      </c>
      <c r="E24" s="188" t="s">
        <v>219</v>
      </c>
      <c r="F24" s="189">
        <f t="shared" ref="F24:F25" si="3">G24+H24+I24+J24+K24</f>
        <v>220</v>
      </c>
      <c r="G24" s="189"/>
      <c r="H24" s="189"/>
      <c r="I24" s="189">
        <v>180</v>
      </c>
      <c r="J24" s="189">
        <v>20</v>
      </c>
      <c r="K24" s="189">
        <v>20</v>
      </c>
      <c r="L24" s="128" t="s">
        <v>646</v>
      </c>
      <c r="M24" s="43"/>
      <c r="P24" s="11"/>
      <c r="Q24" s="254"/>
      <c r="R24" s="11"/>
    </row>
    <row r="25" spans="1:18" ht="58.5" customHeight="1">
      <c r="A25" s="408"/>
      <c r="B25" s="423"/>
      <c r="C25" s="464"/>
      <c r="D25" s="274">
        <v>2026</v>
      </c>
      <c r="E25" s="188" t="s">
        <v>219</v>
      </c>
      <c r="F25" s="189">
        <f t="shared" si="3"/>
        <v>241.4</v>
      </c>
      <c r="G25" s="189"/>
      <c r="H25" s="189"/>
      <c r="I25" s="189">
        <v>221.4</v>
      </c>
      <c r="J25" s="189"/>
      <c r="K25" s="189">
        <v>20</v>
      </c>
      <c r="L25" s="128" t="s">
        <v>646</v>
      </c>
      <c r="M25" s="43"/>
      <c r="P25" s="11"/>
      <c r="Q25" s="254"/>
      <c r="R25" s="11"/>
    </row>
    <row r="26" spans="1:18" s="264" customFormat="1" ht="48.75" customHeight="1">
      <c r="A26" s="406" t="s">
        <v>1044</v>
      </c>
      <c r="B26" s="276"/>
      <c r="C26" s="277" t="s">
        <v>225</v>
      </c>
      <c r="D26" s="278"/>
      <c r="E26" s="289"/>
      <c r="F26" s="279"/>
      <c r="G26" s="279"/>
      <c r="H26" s="279"/>
      <c r="I26" s="279"/>
      <c r="J26" s="279"/>
      <c r="K26" s="279"/>
      <c r="L26" s="276"/>
      <c r="M26" s="283"/>
      <c r="P26" s="266"/>
      <c r="Q26" s="266"/>
      <c r="R26" s="266"/>
    </row>
    <row r="27" spans="1:18" ht="48" customHeight="1">
      <c r="A27" s="407"/>
      <c r="B27" s="421">
        <v>1</v>
      </c>
      <c r="C27" s="424" t="s">
        <v>226</v>
      </c>
      <c r="D27" s="274">
        <v>2024</v>
      </c>
      <c r="E27" s="188" t="s">
        <v>219</v>
      </c>
      <c r="F27" s="189">
        <f>G27+H27+I27+J27+K27</f>
        <v>444.2</v>
      </c>
      <c r="G27" s="189"/>
      <c r="H27" s="189"/>
      <c r="I27" s="189">
        <v>344.2</v>
      </c>
      <c r="J27" s="189"/>
      <c r="K27" s="189">
        <v>100</v>
      </c>
      <c r="L27" s="188" t="s">
        <v>208</v>
      </c>
      <c r="M27" s="88"/>
      <c r="P27" s="43" t="s">
        <v>1033</v>
      </c>
      <c r="Q27" s="11"/>
      <c r="R27" s="11">
        <v>0</v>
      </c>
    </row>
    <row r="28" spans="1:18" ht="52.5" customHeight="1">
      <c r="A28" s="407"/>
      <c r="B28" s="422"/>
      <c r="C28" s="425"/>
      <c r="D28" s="274">
        <v>2025</v>
      </c>
      <c r="E28" s="188" t="s">
        <v>219</v>
      </c>
      <c r="F28" s="189">
        <f t="shared" ref="F28:F29" si="4">G28+H28+I28+J28+K28</f>
        <v>278.3</v>
      </c>
      <c r="G28" s="189"/>
      <c r="H28" s="189"/>
      <c r="I28" s="189">
        <v>178.3</v>
      </c>
      <c r="J28" s="189"/>
      <c r="K28" s="189">
        <v>100</v>
      </c>
      <c r="L28" s="188" t="s">
        <v>208</v>
      </c>
      <c r="M28" s="88"/>
      <c r="P28" s="43"/>
      <c r="Q28" s="11"/>
      <c r="R28" s="11"/>
    </row>
    <row r="29" spans="1:18" ht="42" customHeight="1">
      <c r="A29" s="407"/>
      <c r="B29" s="423"/>
      <c r="C29" s="426"/>
      <c r="D29" s="274">
        <v>2026</v>
      </c>
      <c r="E29" s="188" t="s">
        <v>219</v>
      </c>
      <c r="F29" s="189">
        <f t="shared" si="4"/>
        <v>250</v>
      </c>
      <c r="G29" s="189"/>
      <c r="H29" s="189"/>
      <c r="I29" s="189">
        <v>150</v>
      </c>
      <c r="J29" s="189"/>
      <c r="K29" s="189">
        <v>100</v>
      </c>
      <c r="L29" s="188" t="s">
        <v>208</v>
      </c>
      <c r="M29" s="88"/>
      <c r="P29" s="43"/>
      <c r="Q29" s="11"/>
      <c r="R29" s="11"/>
    </row>
    <row r="30" spans="1:18" ht="37.5" customHeight="1">
      <c r="A30" s="407"/>
      <c r="B30" s="421">
        <v>2</v>
      </c>
      <c r="C30" s="421" t="s">
        <v>227</v>
      </c>
      <c r="D30" s="274">
        <v>2024</v>
      </c>
      <c r="E30" s="110" t="s">
        <v>219</v>
      </c>
      <c r="F30" s="86">
        <f>G30+H30+I30+J30+K30</f>
        <v>0</v>
      </c>
      <c r="G30" s="189"/>
      <c r="H30" s="189"/>
      <c r="I30" s="189">
        <v>0</v>
      </c>
      <c r="J30" s="189"/>
      <c r="K30" s="189"/>
      <c r="L30" s="110" t="s">
        <v>228</v>
      </c>
      <c r="M30" s="87"/>
      <c r="P30" s="11"/>
      <c r="Q30" s="11"/>
      <c r="R30" s="11"/>
    </row>
    <row r="31" spans="1:18" ht="33.75" customHeight="1">
      <c r="A31" s="407"/>
      <c r="B31" s="422"/>
      <c r="C31" s="422"/>
      <c r="D31" s="274">
        <v>2025</v>
      </c>
      <c r="E31" s="110" t="s">
        <v>219</v>
      </c>
      <c r="F31" s="86">
        <f t="shared" ref="F31:F32" si="5">G31+H31+I31+J31+K31</f>
        <v>20</v>
      </c>
      <c r="G31" s="189"/>
      <c r="H31" s="189"/>
      <c r="I31" s="189">
        <v>20</v>
      </c>
      <c r="J31" s="189"/>
      <c r="K31" s="189"/>
      <c r="L31" s="110" t="s">
        <v>228</v>
      </c>
      <c r="M31" s="87"/>
      <c r="P31" s="11"/>
      <c r="Q31" s="11"/>
      <c r="R31" s="11"/>
    </row>
    <row r="32" spans="1:18" ht="42.75" customHeight="1">
      <c r="A32" s="407"/>
      <c r="B32" s="423"/>
      <c r="C32" s="423"/>
      <c r="D32" s="274">
        <v>2026</v>
      </c>
      <c r="E32" s="110" t="s">
        <v>219</v>
      </c>
      <c r="F32" s="86">
        <f t="shared" si="5"/>
        <v>0</v>
      </c>
      <c r="G32" s="189"/>
      <c r="H32" s="189"/>
      <c r="I32" s="189">
        <v>0</v>
      </c>
      <c r="J32" s="189"/>
      <c r="K32" s="189"/>
      <c r="L32" s="110" t="s">
        <v>228</v>
      </c>
      <c r="M32" s="87"/>
      <c r="P32" s="11"/>
      <c r="Q32" s="11"/>
      <c r="R32" s="11"/>
    </row>
    <row r="33" spans="1:20" s="264" customFormat="1" ht="48.75" customHeight="1">
      <c r="A33" s="407"/>
      <c r="B33" s="276"/>
      <c r="C33" s="277" t="s">
        <v>230</v>
      </c>
      <c r="D33" s="278">
        <v>2026</v>
      </c>
      <c r="E33" s="289"/>
      <c r="F33" s="279"/>
      <c r="G33" s="279"/>
      <c r="H33" s="279"/>
      <c r="I33" s="279"/>
      <c r="J33" s="279"/>
      <c r="K33" s="279"/>
      <c r="L33" s="276"/>
      <c r="M33" s="283"/>
      <c r="P33" s="266"/>
      <c r="Q33" s="266"/>
      <c r="R33" s="266"/>
    </row>
    <row r="34" spans="1:20" ht="86.25" customHeight="1">
      <c r="A34" s="407"/>
      <c r="B34" s="421">
        <v>1</v>
      </c>
      <c r="C34" s="421" t="s">
        <v>231</v>
      </c>
      <c r="D34" s="274">
        <v>2024</v>
      </c>
      <c r="E34" s="110" t="s">
        <v>219</v>
      </c>
      <c r="F34" s="86">
        <f>G34+H34+I34+J34+K34</f>
        <v>0</v>
      </c>
      <c r="G34" s="189"/>
      <c r="H34" s="189"/>
      <c r="I34" s="189">
        <v>0</v>
      </c>
      <c r="J34" s="189"/>
      <c r="K34" s="189"/>
      <c r="L34" s="43" t="s">
        <v>232</v>
      </c>
      <c r="M34" s="87"/>
      <c r="P34" s="11"/>
      <c r="Q34" s="11"/>
      <c r="R34" s="11" t="s">
        <v>1042</v>
      </c>
    </row>
    <row r="35" spans="1:20" ht="48.75" customHeight="1">
      <c r="A35" s="407"/>
      <c r="B35" s="422"/>
      <c r="C35" s="422"/>
      <c r="D35" s="274">
        <v>2025</v>
      </c>
      <c r="E35" s="110" t="s">
        <v>219</v>
      </c>
      <c r="F35" s="86">
        <f t="shared" ref="F35:F36" si="6">G35+H35+I35+J35+K35</f>
        <v>0</v>
      </c>
      <c r="G35" s="189"/>
      <c r="H35" s="189"/>
      <c r="I35" s="189">
        <v>0</v>
      </c>
      <c r="J35" s="189"/>
      <c r="K35" s="189"/>
      <c r="L35" s="43" t="s">
        <v>232</v>
      </c>
      <c r="M35" s="87"/>
      <c r="P35" s="43">
        <v>0</v>
      </c>
      <c r="Q35" s="11"/>
      <c r="R35" s="11"/>
    </row>
    <row r="36" spans="1:20" ht="89.25" customHeight="1">
      <c r="A36" s="407"/>
      <c r="B36" s="422"/>
      <c r="C36" s="422"/>
      <c r="D36" s="274">
        <v>2026</v>
      </c>
      <c r="E36" s="110" t="s">
        <v>219</v>
      </c>
      <c r="F36" s="86">
        <f t="shared" si="6"/>
        <v>0</v>
      </c>
      <c r="G36" s="189"/>
      <c r="H36" s="189"/>
      <c r="I36" s="189">
        <v>0</v>
      </c>
      <c r="J36" s="189"/>
      <c r="K36" s="189"/>
      <c r="L36" s="43" t="s">
        <v>232</v>
      </c>
      <c r="M36" s="87"/>
      <c r="P36" s="43"/>
      <c r="Q36" s="11"/>
      <c r="R36" s="11"/>
    </row>
    <row r="37" spans="1:20" ht="36" customHeight="1">
      <c r="A37" s="407"/>
      <c r="B37" s="421">
        <v>2</v>
      </c>
      <c r="C37" s="421" t="s">
        <v>233</v>
      </c>
      <c r="D37" s="274">
        <v>2024</v>
      </c>
      <c r="E37" s="110" t="s">
        <v>219</v>
      </c>
      <c r="F37" s="86">
        <f>G37+H37+I37+J37+K37</f>
        <v>74</v>
      </c>
      <c r="G37" s="189"/>
      <c r="H37" s="189"/>
      <c r="I37" s="189">
        <v>74</v>
      </c>
      <c r="J37" s="189"/>
      <c r="K37" s="189"/>
      <c r="L37" s="43" t="s">
        <v>1048</v>
      </c>
      <c r="M37" s="87"/>
      <c r="P37" s="11"/>
      <c r="Q37" s="11"/>
      <c r="R37" s="11" t="s">
        <v>1042</v>
      </c>
    </row>
    <row r="38" spans="1:20" ht="37.5" customHeight="1">
      <c r="A38" s="407"/>
      <c r="B38" s="422"/>
      <c r="C38" s="422"/>
      <c r="D38" s="274">
        <v>2025</v>
      </c>
      <c r="E38" s="110" t="s">
        <v>219</v>
      </c>
      <c r="F38" s="86">
        <f t="shared" ref="F38:F39" si="7">G38+H38+I38+J38+K38</f>
        <v>35.200000000000003</v>
      </c>
      <c r="G38" s="189"/>
      <c r="H38" s="189"/>
      <c r="I38" s="189">
        <v>35.200000000000003</v>
      </c>
      <c r="J38" s="189"/>
      <c r="K38" s="189"/>
      <c r="L38" s="43" t="s">
        <v>1048</v>
      </c>
      <c r="M38" s="87"/>
      <c r="P38" s="43">
        <v>0</v>
      </c>
      <c r="Q38" s="11"/>
      <c r="R38" s="11"/>
    </row>
    <row r="39" spans="1:20" ht="35.25" customHeight="1">
      <c r="A39" s="407"/>
      <c r="B39" s="422"/>
      <c r="C39" s="422"/>
      <c r="D39" s="274">
        <v>2026</v>
      </c>
      <c r="E39" s="110" t="s">
        <v>219</v>
      </c>
      <c r="F39" s="86">
        <f t="shared" si="7"/>
        <v>0</v>
      </c>
      <c r="G39" s="189"/>
      <c r="H39" s="189"/>
      <c r="I39" s="189">
        <v>0</v>
      </c>
      <c r="J39" s="189"/>
      <c r="K39" s="189"/>
      <c r="L39" s="43" t="s">
        <v>1048</v>
      </c>
      <c r="M39" s="87"/>
      <c r="P39" s="43"/>
      <c r="Q39" s="11"/>
      <c r="R39" s="11"/>
    </row>
    <row r="40" spans="1:20" ht="35.25" customHeight="1">
      <c r="A40" s="407"/>
      <c r="B40" s="421">
        <v>3</v>
      </c>
      <c r="C40" s="424" t="s">
        <v>729</v>
      </c>
      <c r="D40" s="274">
        <v>2024</v>
      </c>
      <c r="E40" s="188" t="s">
        <v>219</v>
      </c>
      <c r="F40" s="189">
        <f>G40+H40+I40+J40+K40</f>
        <v>13</v>
      </c>
      <c r="G40" s="189">
        <v>10</v>
      </c>
      <c r="H40" s="189"/>
      <c r="I40" s="189">
        <v>0</v>
      </c>
      <c r="J40" s="189"/>
      <c r="K40" s="189">
        <v>3</v>
      </c>
      <c r="L40" s="191" t="s">
        <v>235</v>
      </c>
      <c r="M40" s="87"/>
      <c r="P40" s="43">
        <v>132</v>
      </c>
      <c r="Q40" s="11">
        <v>130</v>
      </c>
      <c r="R40" s="11"/>
    </row>
    <row r="41" spans="1:20" ht="33.75" customHeight="1">
      <c r="A41" s="407"/>
      <c r="B41" s="422"/>
      <c r="C41" s="425"/>
      <c r="D41" s="274">
        <v>2025</v>
      </c>
      <c r="E41" s="188" t="s">
        <v>219</v>
      </c>
      <c r="F41" s="189">
        <f t="shared" ref="F41:F42" si="8">G41+H41+I41+J41+K41</f>
        <v>13</v>
      </c>
      <c r="G41" s="189">
        <v>10</v>
      </c>
      <c r="H41" s="189"/>
      <c r="I41" s="189">
        <v>0</v>
      </c>
      <c r="J41" s="189"/>
      <c r="K41" s="189">
        <v>3</v>
      </c>
      <c r="L41" s="191" t="s">
        <v>235</v>
      </c>
      <c r="M41" s="87"/>
      <c r="P41" s="43"/>
      <c r="Q41" s="11"/>
      <c r="R41" s="11"/>
    </row>
    <row r="42" spans="1:20" ht="39" customHeight="1">
      <c r="A42" s="407"/>
      <c r="B42" s="423"/>
      <c r="C42" s="426"/>
      <c r="D42" s="274">
        <v>2026</v>
      </c>
      <c r="E42" s="188" t="s">
        <v>219</v>
      </c>
      <c r="F42" s="189">
        <f t="shared" si="8"/>
        <v>3</v>
      </c>
      <c r="G42" s="189"/>
      <c r="H42" s="189"/>
      <c r="I42" s="189">
        <v>0</v>
      </c>
      <c r="J42" s="189"/>
      <c r="K42" s="189">
        <v>3</v>
      </c>
      <c r="L42" s="191" t="s">
        <v>235</v>
      </c>
      <c r="M42" s="87"/>
      <c r="P42" s="43"/>
      <c r="Q42" s="11"/>
      <c r="R42" s="11"/>
    </row>
    <row r="43" spans="1:20" ht="51.75" customHeight="1">
      <c r="A43" s="407"/>
      <c r="B43" s="421">
        <v>4</v>
      </c>
      <c r="C43" s="424" t="s">
        <v>236</v>
      </c>
      <c r="D43" s="274">
        <v>2024</v>
      </c>
      <c r="E43" s="188" t="s">
        <v>219</v>
      </c>
      <c r="F43" s="189">
        <f>G43+H43+I43+J43+K43</f>
        <v>367.9</v>
      </c>
      <c r="G43" s="189"/>
      <c r="H43" s="189"/>
      <c r="I43" s="189">
        <v>367.9</v>
      </c>
      <c r="J43" s="189"/>
      <c r="K43" s="189"/>
      <c r="L43" s="191" t="s">
        <v>237</v>
      </c>
      <c r="M43" s="87">
        <v>840</v>
      </c>
      <c r="P43" s="43">
        <v>0</v>
      </c>
      <c r="Q43" s="11"/>
      <c r="R43" s="11"/>
      <c r="T43" s="63">
        <v>482</v>
      </c>
    </row>
    <row r="44" spans="1:20" ht="50.25" customHeight="1">
      <c r="A44" s="407"/>
      <c r="B44" s="422"/>
      <c r="C44" s="425"/>
      <c r="D44" s="274">
        <v>2025</v>
      </c>
      <c r="E44" s="188" t="s">
        <v>219</v>
      </c>
      <c r="F44" s="189">
        <f t="shared" ref="F44:F45" si="9">G44+H44+I44+J44+K44</f>
        <v>184</v>
      </c>
      <c r="G44" s="189"/>
      <c r="H44" s="189"/>
      <c r="I44" s="189">
        <v>184</v>
      </c>
      <c r="J44" s="189"/>
      <c r="K44" s="189"/>
      <c r="L44" s="191" t="s">
        <v>237</v>
      </c>
      <c r="M44" s="87">
        <v>1200</v>
      </c>
      <c r="P44" s="43"/>
      <c r="Q44" s="11"/>
      <c r="R44" s="11"/>
    </row>
    <row r="45" spans="1:20" ht="50.25" customHeight="1">
      <c r="A45" s="407"/>
      <c r="B45" s="423"/>
      <c r="C45" s="426"/>
      <c r="D45" s="274">
        <v>2026</v>
      </c>
      <c r="E45" s="188" t="s">
        <v>219</v>
      </c>
      <c r="F45" s="189">
        <f t="shared" si="9"/>
        <v>218</v>
      </c>
      <c r="G45" s="189"/>
      <c r="H45" s="189"/>
      <c r="I45" s="189">
        <v>218</v>
      </c>
      <c r="J45" s="189"/>
      <c r="K45" s="189"/>
      <c r="L45" s="191" t="s">
        <v>237</v>
      </c>
      <c r="M45" s="87">
        <v>1250</v>
      </c>
      <c r="P45" s="43"/>
      <c r="Q45" s="11"/>
      <c r="R45" s="11"/>
    </row>
    <row r="46" spans="1:20" ht="87.75" customHeight="1">
      <c r="A46" s="407"/>
      <c r="B46" s="421">
        <v>5</v>
      </c>
      <c r="C46" s="421" t="s">
        <v>238</v>
      </c>
      <c r="D46" s="274">
        <v>2024</v>
      </c>
      <c r="E46" s="110" t="s">
        <v>219</v>
      </c>
      <c r="F46" s="86">
        <f>G46+H46+I46+J46+K46</f>
        <v>2</v>
      </c>
      <c r="G46" s="189"/>
      <c r="H46" s="189"/>
      <c r="I46" s="189">
        <v>2</v>
      </c>
      <c r="J46" s="189"/>
      <c r="K46" s="189"/>
      <c r="L46" s="111" t="s">
        <v>239</v>
      </c>
      <c r="M46" s="88" t="s">
        <v>556</v>
      </c>
      <c r="P46" s="43">
        <v>0</v>
      </c>
      <c r="Q46" s="11"/>
      <c r="R46" s="11" t="s">
        <v>681</v>
      </c>
      <c r="T46" s="63">
        <v>730</v>
      </c>
    </row>
    <row r="47" spans="1:20" ht="87.75" customHeight="1">
      <c r="A47" s="407"/>
      <c r="B47" s="422"/>
      <c r="C47" s="422"/>
      <c r="D47" s="274">
        <v>2025</v>
      </c>
      <c r="E47" s="110" t="s">
        <v>219</v>
      </c>
      <c r="F47" s="86">
        <f t="shared" ref="F47:F48" si="10">G47+H47+I47+J47+K47</f>
        <v>2.2000000000000002</v>
      </c>
      <c r="G47" s="189"/>
      <c r="H47" s="189"/>
      <c r="I47" s="189">
        <v>2.2000000000000002</v>
      </c>
      <c r="J47" s="189"/>
      <c r="K47" s="189"/>
      <c r="L47" s="111" t="s">
        <v>239</v>
      </c>
      <c r="M47" s="88" t="s">
        <v>556</v>
      </c>
      <c r="P47" s="43"/>
      <c r="Q47" s="11"/>
      <c r="R47" s="11"/>
    </row>
    <row r="48" spans="1:20" ht="87.75" customHeight="1">
      <c r="A48" s="407"/>
      <c r="B48" s="423"/>
      <c r="C48" s="423"/>
      <c r="D48" s="274">
        <v>2026</v>
      </c>
      <c r="E48" s="110" t="s">
        <v>219</v>
      </c>
      <c r="F48" s="86">
        <f t="shared" si="10"/>
        <v>2</v>
      </c>
      <c r="G48" s="189"/>
      <c r="H48" s="189"/>
      <c r="I48" s="189">
        <v>2</v>
      </c>
      <c r="J48" s="189"/>
      <c r="K48" s="189"/>
      <c r="L48" s="111" t="s">
        <v>239</v>
      </c>
      <c r="M48" s="88" t="s">
        <v>556</v>
      </c>
      <c r="P48" s="43"/>
      <c r="Q48" s="11"/>
      <c r="R48" s="11"/>
    </row>
    <row r="49" spans="1:20" s="264" customFormat="1" ht="48" customHeight="1">
      <c r="A49" s="407"/>
      <c r="B49" s="276"/>
      <c r="C49" s="277" t="s">
        <v>240</v>
      </c>
      <c r="D49" s="278"/>
      <c r="E49" s="276"/>
      <c r="F49" s="279"/>
      <c r="G49" s="279"/>
      <c r="H49" s="279"/>
      <c r="I49" s="279"/>
      <c r="J49" s="279"/>
      <c r="K49" s="279"/>
      <c r="L49" s="276"/>
      <c r="M49" s="283"/>
      <c r="P49" s="266"/>
      <c r="Q49" s="266"/>
      <c r="R49" s="266"/>
      <c r="T49" s="264">
        <v>8</v>
      </c>
    </row>
    <row r="50" spans="1:20" ht="37.5" customHeight="1">
      <c r="A50" s="407"/>
      <c r="B50" s="421">
        <v>1</v>
      </c>
      <c r="C50" s="421" t="s">
        <v>241</v>
      </c>
      <c r="D50" s="274">
        <v>2024</v>
      </c>
      <c r="E50" s="110" t="s">
        <v>219</v>
      </c>
      <c r="F50" s="86">
        <f>G50+H50+I50+J50+K50</f>
        <v>20</v>
      </c>
      <c r="G50" s="189"/>
      <c r="H50" s="189"/>
      <c r="I50" s="189">
        <v>0</v>
      </c>
      <c r="J50" s="189"/>
      <c r="K50" s="189">
        <v>20</v>
      </c>
      <c r="L50" s="89" t="s">
        <v>234</v>
      </c>
      <c r="M50" s="87"/>
      <c r="P50" s="11"/>
      <c r="Q50" s="11">
        <v>482</v>
      </c>
      <c r="R50" s="11"/>
      <c r="S50" s="451" t="s">
        <v>1032</v>
      </c>
      <c r="T50" s="452"/>
    </row>
    <row r="51" spans="1:20" ht="39" customHeight="1">
      <c r="A51" s="407"/>
      <c r="B51" s="422"/>
      <c r="C51" s="422"/>
      <c r="D51" s="274">
        <v>2025</v>
      </c>
      <c r="E51" s="110" t="s">
        <v>219</v>
      </c>
      <c r="F51" s="86">
        <f t="shared" ref="F51:F52" si="11">G51+H51+I51+J51+K51</f>
        <v>20</v>
      </c>
      <c r="G51" s="189"/>
      <c r="H51" s="189"/>
      <c r="I51" s="189">
        <v>0</v>
      </c>
      <c r="J51" s="189"/>
      <c r="K51" s="189">
        <v>20</v>
      </c>
      <c r="L51" s="89" t="s">
        <v>234</v>
      </c>
      <c r="M51" s="87"/>
      <c r="P51" s="11"/>
      <c r="Q51" s="11"/>
      <c r="R51" s="11"/>
      <c r="S51" s="8"/>
      <c r="T51" s="8"/>
    </row>
    <row r="52" spans="1:20" ht="37.5" customHeight="1">
      <c r="A52" s="407"/>
      <c r="B52" s="423"/>
      <c r="C52" s="423"/>
      <c r="D52" s="274">
        <v>2026</v>
      </c>
      <c r="E52" s="110" t="s">
        <v>219</v>
      </c>
      <c r="F52" s="86">
        <f t="shared" si="11"/>
        <v>20</v>
      </c>
      <c r="G52" s="189"/>
      <c r="H52" s="189"/>
      <c r="I52" s="189">
        <v>0</v>
      </c>
      <c r="J52" s="189"/>
      <c r="K52" s="189">
        <v>20</v>
      </c>
      <c r="L52" s="89" t="s">
        <v>234</v>
      </c>
      <c r="M52" s="87"/>
      <c r="P52" s="11"/>
      <c r="Q52" s="11"/>
      <c r="R52" s="11"/>
      <c r="S52" s="8"/>
      <c r="T52" s="8"/>
    </row>
    <row r="53" spans="1:20" ht="52.5" customHeight="1">
      <c r="A53" s="407"/>
      <c r="B53" s="421">
        <v>2</v>
      </c>
      <c r="C53" s="421" t="s">
        <v>242</v>
      </c>
      <c r="D53" s="274">
        <v>2024</v>
      </c>
      <c r="E53" s="110" t="s">
        <v>219</v>
      </c>
      <c r="F53" s="86">
        <f>G53+H53+I53+J53+K53</f>
        <v>10</v>
      </c>
      <c r="G53" s="189"/>
      <c r="H53" s="189"/>
      <c r="I53" s="189"/>
      <c r="J53" s="189">
        <v>10</v>
      </c>
      <c r="K53" s="189"/>
      <c r="L53" s="89" t="s">
        <v>244</v>
      </c>
      <c r="M53" s="87">
        <v>12</v>
      </c>
      <c r="P53" s="43">
        <v>6</v>
      </c>
      <c r="Q53" s="11" t="s">
        <v>1040</v>
      </c>
      <c r="R53" s="11"/>
    </row>
    <row r="54" spans="1:20" ht="56.25" customHeight="1">
      <c r="A54" s="407"/>
      <c r="B54" s="422"/>
      <c r="C54" s="422"/>
      <c r="D54" s="274">
        <v>2025</v>
      </c>
      <c r="E54" s="110" t="s">
        <v>219</v>
      </c>
      <c r="F54" s="86">
        <f t="shared" ref="F54:F55" si="12">G54+H54+I54+J54+K54</f>
        <v>10</v>
      </c>
      <c r="G54" s="189"/>
      <c r="H54" s="189"/>
      <c r="I54" s="189"/>
      <c r="J54" s="189">
        <v>10</v>
      </c>
      <c r="K54" s="189"/>
      <c r="L54" s="89" t="s">
        <v>244</v>
      </c>
      <c r="M54" s="87">
        <v>12</v>
      </c>
      <c r="P54" s="43"/>
      <c r="Q54" s="11"/>
      <c r="R54" s="11"/>
    </row>
    <row r="55" spans="1:20" ht="66" customHeight="1">
      <c r="A55" s="407"/>
      <c r="B55" s="423"/>
      <c r="C55" s="423"/>
      <c r="D55" s="274">
        <v>2026</v>
      </c>
      <c r="E55" s="110" t="s">
        <v>219</v>
      </c>
      <c r="F55" s="86">
        <f t="shared" si="12"/>
        <v>13.5</v>
      </c>
      <c r="G55" s="189"/>
      <c r="H55" s="189"/>
      <c r="I55" s="189">
        <v>13.5</v>
      </c>
      <c r="J55" s="189"/>
      <c r="K55" s="189"/>
      <c r="L55" s="89" t="s">
        <v>244</v>
      </c>
      <c r="M55" s="87">
        <v>12</v>
      </c>
      <c r="P55" s="43"/>
      <c r="Q55" s="11"/>
      <c r="R55" s="11"/>
    </row>
    <row r="56" spans="1:20" ht="63" customHeight="1">
      <c r="A56" s="407"/>
      <c r="B56" s="421">
        <v>3</v>
      </c>
      <c r="C56" s="406" t="s">
        <v>243</v>
      </c>
      <c r="D56" s="274">
        <v>2024</v>
      </c>
      <c r="E56" s="110" t="s">
        <v>219</v>
      </c>
      <c r="F56" s="86">
        <f>G56+H56+I56+J56+K56</f>
        <v>48.5</v>
      </c>
      <c r="G56" s="189"/>
      <c r="H56" s="189"/>
      <c r="I56" s="189">
        <v>48.5</v>
      </c>
      <c r="J56" s="189"/>
      <c r="K56" s="189"/>
      <c r="L56" s="89" t="s">
        <v>244</v>
      </c>
      <c r="M56" s="87">
        <v>12</v>
      </c>
      <c r="P56" s="43">
        <v>6</v>
      </c>
      <c r="Q56" s="11"/>
      <c r="R56" s="11"/>
    </row>
    <row r="57" spans="1:20" ht="63" customHeight="1">
      <c r="A57" s="407"/>
      <c r="B57" s="422"/>
      <c r="C57" s="407"/>
      <c r="D57" s="274">
        <v>2025</v>
      </c>
      <c r="E57" s="110" t="s">
        <v>219</v>
      </c>
      <c r="F57" s="86">
        <f t="shared" ref="F57:F58" si="13">G57+H57+I57+J57+K57</f>
        <v>52</v>
      </c>
      <c r="G57" s="189"/>
      <c r="H57" s="189"/>
      <c r="I57" s="189">
        <v>52</v>
      </c>
      <c r="J57" s="189"/>
      <c r="K57" s="189"/>
      <c r="L57" s="89" t="s">
        <v>244</v>
      </c>
      <c r="M57" s="87">
        <v>12</v>
      </c>
      <c r="P57" s="43"/>
      <c r="Q57" s="11"/>
      <c r="R57" s="11"/>
    </row>
    <row r="58" spans="1:20" ht="63" customHeight="1">
      <c r="A58" s="407"/>
      <c r="B58" s="423"/>
      <c r="C58" s="408"/>
      <c r="D58" s="274">
        <v>2026</v>
      </c>
      <c r="E58" s="110" t="s">
        <v>219</v>
      </c>
      <c r="F58" s="86">
        <f t="shared" si="13"/>
        <v>98.6</v>
      </c>
      <c r="G58" s="189"/>
      <c r="H58" s="189"/>
      <c r="I58" s="189">
        <v>98.6</v>
      </c>
      <c r="J58" s="189"/>
      <c r="K58" s="189"/>
      <c r="L58" s="89" t="s">
        <v>244</v>
      </c>
      <c r="M58" s="87">
        <v>12</v>
      </c>
      <c r="P58" s="43"/>
      <c r="Q58" s="11"/>
      <c r="R58" s="11"/>
    </row>
    <row r="59" spans="1:20" s="264" customFormat="1" ht="29.25" customHeight="1">
      <c r="A59" s="407"/>
      <c r="B59" s="285"/>
      <c r="C59" s="277" t="s">
        <v>245</v>
      </c>
      <c r="D59" s="278"/>
      <c r="E59" s="276"/>
      <c r="F59" s="279"/>
      <c r="G59" s="279"/>
      <c r="H59" s="279"/>
      <c r="I59" s="279"/>
      <c r="J59" s="279"/>
      <c r="K59" s="279"/>
      <c r="L59" s="285"/>
      <c r="M59" s="288"/>
      <c r="P59" s="266"/>
      <c r="Q59" s="266"/>
      <c r="R59" s="266"/>
    </row>
    <row r="60" spans="1:20" ht="33" customHeight="1">
      <c r="A60" s="407"/>
      <c r="B60" s="421">
        <v>1</v>
      </c>
      <c r="C60" s="421" t="s">
        <v>246</v>
      </c>
      <c r="D60" s="274">
        <v>2024</v>
      </c>
      <c r="E60" s="110" t="s">
        <v>219</v>
      </c>
      <c r="F60" s="86">
        <f>G60+H60+I60+J60+K60</f>
        <v>0</v>
      </c>
      <c r="G60" s="189"/>
      <c r="H60" s="189"/>
      <c r="I60" s="189">
        <v>0</v>
      </c>
      <c r="J60" s="189"/>
      <c r="K60" s="189"/>
      <c r="L60" s="110" t="s">
        <v>234</v>
      </c>
      <c r="M60" s="87"/>
      <c r="P60" s="11"/>
      <c r="Q60" s="11">
        <v>17</v>
      </c>
      <c r="R60" s="11" t="s">
        <v>681</v>
      </c>
    </row>
    <row r="61" spans="1:20" ht="33" customHeight="1">
      <c r="A61" s="407"/>
      <c r="B61" s="422"/>
      <c r="C61" s="422"/>
      <c r="D61" s="274">
        <v>2025</v>
      </c>
      <c r="E61" s="110" t="s">
        <v>219</v>
      </c>
      <c r="F61" s="86">
        <f t="shared" ref="F61:F62" si="14">G61+H61+I61+J61+K61</f>
        <v>0</v>
      </c>
      <c r="G61" s="189"/>
      <c r="H61" s="189"/>
      <c r="I61" s="189">
        <v>0</v>
      </c>
      <c r="J61" s="189"/>
      <c r="K61" s="189"/>
      <c r="L61" s="110" t="s">
        <v>234</v>
      </c>
      <c r="M61" s="87"/>
      <c r="P61" s="11"/>
      <c r="Q61" s="11"/>
      <c r="R61" s="11"/>
    </row>
    <row r="62" spans="1:20" ht="33" customHeight="1">
      <c r="A62" s="407"/>
      <c r="B62" s="423"/>
      <c r="C62" s="423"/>
      <c r="D62" s="274">
        <v>2026</v>
      </c>
      <c r="E62" s="110" t="s">
        <v>219</v>
      </c>
      <c r="F62" s="86">
        <f t="shared" si="14"/>
        <v>0</v>
      </c>
      <c r="G62" s="189"/>
      <c r="H62" s="189"/>
      <c r="I62" s="189">
        <v>0</v>
      </c>
      <c r="J62" s="189"/>
      <c r="K62" s="189"/>
      <c r="L62" s="110" t="s">
        <v>234</v>
      </c>
      <c r="M62" s="87"/>
      <c r="P62" s="11"/>
      <c r="Q62" s="11"/>
      <c r="R62" s="11"/>
    </row>
    <row r="63" spans="1:20" ht="29.25" customHeight="1">
      <c r="A63" s="407"/>
      <c r="B63" s="421">
        <v>2</v>
      </c>
      <c r="C63" s="421" t="s">
        <v>247</v>
      </c>
      <c r="D63" s="274">
        <v>2024</v>
      </c>
      <c r="E63" s="110" t="s">
        <v>219</v>
      </c>
      <c r="F63" s="86">
        <f>G63+H63+I63+J63+K63</f>
        <v>40</v>
      </c>
      <c r="G63" s="189">
        <v>10</v>
      </c>
      <c r="H63" s="189"/>
      <c r="I63" s="189">
        <v>0</v>
      </c>
      <c r="J63" s="189"/>
      <c r="K63" s="189">
        <v>30</v>
      </c>
      <c r="L63" s="111" t="s">
        <v>234</v>
      </c>
      <c r="M63" s="88"/>
      <c r="P63" s="43">
        <v>152</v>
      </c>
      <c r="Q63" s="11"/>
      <c r="R63" s="11" t="s">
        <v>681</v>
      </c>
    </row>
    <row r="64" spans="1:20" ht="29.25" customHeight="1">
      <c r="A64" s="407"/>
      <c r="B64" s="422"/>
      <c r="C64" s="422"/>
      <c r="D64" s="274">
        <v>2025</v>
      </c>
      <c r="E64" s="110" t="s">
        <v>219</v>
      </c>
      <c r="F64" s="86">
        <f t="shared" ref="F64:F65" si="15">G64+H64+I64+J64+K64</f>
        <v>50</v>
      </c>
      <c r="G64" s="189">
        <v>10</v>
      </c>
      <c r="H64" s="189"/>
      <c r="I64" s="189">
        <v>10</v>
      </c>
      <c r="J64" s="189"/>
      <c r="K64" s="189">
        <v>30</v>
      </c>
      <c r="L64" s="111" t="s">
        <v>234</v>
      </c>
      <c r="M64" s="88"/>
      <c r="P64" s="43"/>
      <c r="Q64" s="11"/>
      <c r="R64" s="11"/>
    </row>
    <row r="65" spans="1:18" ht="29.25" customHeight="1">
      <c r="A65" s="407"/>
      <c r="B65" s="423"/>
      <c r="C65" s="423"/>
      <c r="D65" s="274">
        <v>2026</v>
      </c>
      <c r="E65" s="110" t="s">
        <v>219</v>
      </c>
      <c r="F65" s="86">
        <f t="shared" si="15"/>
        <v>55</v>
      </c>
      <c r="G65" s="189"/>
      <c r="H65" s="189"/>
      <c r="I65" s="189">
        <v>25</v>
      </c>
      <c r="J65" s="189"/>
      <c r="K65" s="189">
        <v>30</v>
      </c>
      <c r="L65" s="111" t="s">
        <v>234</v>
      </c>
      <c r="M65" s="88"/>
      <c r="P65" s="43"/>
      <c r="Q65" s="11"/>
      <c r="R65" s="11"/>
    </row>
    <row r="66" spans="1:18" s="264" customFormat="1" ht="123" customHeight="1">
      <c r="A66" s="407"/>
      <c r="B66" s="276"/>
      <c r="C66" s="277" t="s">
        <v>248</v>
      </c>
      <c r="D66" s="278"/>
      <c r="E66" s="287"/>
      <c r="F66" s="279"/>
      <c r="G66" s="279"/>
      <c r="H66" s="279"/>
      <c r="I66" s="279"/>
      <c r="J66" s="279"/>
      <c r="K66" s="279"/>
      <c r="L66" s="276"/>
      <c r="M66" s="283"/>
      <c r="P66" s="266"/>
      <c r="Q66" s="266"/>
      <c r="R66" s="266"/>
    </row>
    <row r="67" spans="1:18" ht="108.75" customHeight="1">
      <c r="A67" s="407"/>
      <c r="B67" s="421">
        <v>1</v>
      </c>
      <c r="C67" s="421" t="s">
        <v>249</v>
      </c>
      <c r="D67" s="274">
        <v>2024</v>
      </c>
      <c r="E67" s="110" t="s">
        <v>219</v>
      </c>
      <c r="F67" s="86">
        <f>G67+H67+I67+J67+K67</f>
        <v>359</v>
      </c>
      <c r="G67" s="189">
        <v>80</v>
      </c>
      <c r="H67" s="189"/>
      <c r="I67" s="189">
        <v>29</v>
      </c>
      <c r="J67" s="189"/>
      <c r="K67" s="189">
        <v>250</v>
      </c>
      <c r="L67" s="90" t="s">
        <v>250</v>
      </c>
      <c r="M67" s="88" t="s">
        <v>1101</v>
      </c>
      <c r="P67" s="11" t="s">
        <v>1034</v>
      </c>
      <c r="Q67" s="11">
        <v>60</v>
      </c>
      <c r="R67" s="11"/>
    </row>
    <row r="68" spans="1:18" ht="108.75" customHeight="1">
      <c r="A68" s="407"/>
      <c r="B68" s="422"/>
      <c r="C68" s="422"/>
      <c r="D68" s="274">
        <v>2025</v>
      </c>
      <c r="E68" s="110" t="s">
        <v>219</v>
      </c>
      <c r="F68" s="86">
        <f t="shared" ref="F68:F69" si="16">G68+H68+I68+J68+K68</f>
        <v>359</v>
      </c>
      <c r="G68" s="189">
        <v>80</v>
      </c>
      <c r="H68" s="189"/>
      <c r="I68" s="189">
        <v>29</v>
      </c>
      <c r="J68" s="189"/>
      <c r="K68" s="189">
        <v>250</v>
      </c>
      <c r="L68" s="90" t="s">
        <v>250</v>
      </c>
      <c r="M68" s="88" t="s">
        <v>471</v>
      </c>
      <c r="P68" s="11"/>
      <c r="Q68" s="11"/>
      <c r="R68" s="11"/>
    </row>
    <row r="69" spans="1:18" ht="108.75" customHeight="1">
      <c r="A69" s="407"/>
      <c r="B69" s="423"/>
      <c r="C69" s="423"/>
      <c r="D69" s="274">
        <v>2026</v>
      </c>
      <c r="E69" s="110" t="s">
        <v>219</v>
      </c>
      <c r="F69" s="86">
        <f t="shared" si="16"/>
        <v>250</v>
      </c>
      <c r="G69" s="189"/>
      <c r="H69" s="189"/>
      <c r="I69" s="189">
        <v>0</v>
      </c>
      <c r="J69" s="189"/>
      <c r="K69" s="189">
        <v>250</v>
      </c>
      <c r="L69" s="90" t="s">
        <v>250</v>
      </c>
      <c r="M69" s="88" t="s">
        <v>367</v>
      </c>
      <c r="P69" s="11"/>
      <c r="Q69" s="11"/>
      <c r="R69" s="11"/>
    </row>
    <row r="70" spans="1:18" ht="34.5" customHeight="1">
      <c r="A70" s="407"/>
      <c r="B70" s="421">
        <v>2</v>
      </c>
      <c r="C70" s="421" t="s">
        <v>251</v>
      </c>
      <c r="D70" s="274">
        <v>2024</v>
      </c>
      <c r="E70" s="110" t="s">
        <v>219</v>
      </c>
      <c r="F70" s="86">
        <f>G70+H70+I70+J70+K70</f>
        <v>230</v>
      </c>
      <c r="G70" s="189">
        <v>230</v>
      </c>
      <c r="H70" s="189"/>
      <c r="I70" s="189">
        <v>0</v>
      </c>
      <c r="J70" s="189"/>
      <c r="K70" s="189"/>
      <c r="L70" s="110" t="s">
        <v>234</v>
      </c>
      <c r="M70" s="87"/>
      <c r="P70" s="11"/>
      <c r="Q70" s="11"/>
      <c r="R70" s="11"/>
    </row>
    <row r="71" spans="1:18" ht="34.5" customHeight="1">
      <c r="A71" s="407"/>
      <c r="B71" s="422"/>
      <c r="C71" s="422"/>
      <c r="D71" s="274">
        <v>2025</v>
      </c>
      <c r="E71" s="110" t="s">
        <v>219</v>
      </c>
      <c r="F71" s="86">
        <f t="shared" ref="F71:F72" si="17">G71+H71+I71+J71+K71</f>
        <v>230</v>
      </c>
      <c r="G71" s="189">
        <v>230</v>
      </c>
      <c r="H71" s="189"/>
      <c r="I71" s="189">
        <v>0</v>
      </c>
      <c r="J71" s="189"/>
      <c r="K71" s="189"/>
      <c r="L71" s="110" t="s">
        <v>234</v>
      </c>
      <c r="M71" s="87"/>
      <c r="P71" s="11"/>
      <c r="Q71" s="11"/>
      <c r="R71" s="11"/>
    </row>
    <row r="72" spans="1:18" ht="34.5" customHeight="1">
      <c r="A72" s="407"/>
      <c r="B72" s="423"/>
      <c r="C72" s="423"/>
      <c r="D72" s="274">
        <v>2026</v>
      </c>
      <c r="E72" s="110" t="s">
        <v>219</v>
      </c>
      <c r="F72" s="86">
        <f t="shared" si="17"/>
        <v>0</v>
      </c>
      <c r="G72" s="189"/>
      <c r="H72" s="189"/>
      <c r="I72" s="189">
        <v>0</v>
      </c>
      <c r="J72" s="189"/>
      <c r="K72" s="189"/>
      <c r="L72" s="110" t="s">
        <v>234</v>
      </c>
      <c r="M72" s="87"/>
      <c r="P72" s="11"/>
      <c r="Q72" s="11"/>
      <c r="R72" s="11"/>
    </row>
    <row r="73" spans="1:18" ht="47.25" customHeight="1">
      <c r="A73" s="407"/>
      <c r="B73" s="421">
        <v>3</v>
      </c>
      <c r="C73" s="424" t="s">
        <v>252</v>
      </c>
      <c r="D73" s="274">
        <v>2024</v>
      </c>
      <c r="E73" s="188" t="s">
        <v>219</v>
      </c>
      <c r="F73" s="189">
        <f>G73+H73+I73+J73+K73</f>
        <v>587.1</v>
      </c>
      <c r="G73" s="189">
        <v>160</v>
      </c>
      <c r="H73" s="189"/>
      <c r="I73" s="189">
        <v>362.1</v>
      </c>
      <c r="J73" s="189">
        <v>15</v>
      </c>
      <c r="K73" s="189">
        <v>50</v>
      </c>
      <c r="L73" s="188" t="s">
        <v>253</v>
      </c>
      <c r="M73" s="192"/>
      <c r="P73" s="43">
        <v>2681</v>
      </c>
      <c r="Q73" s="11"/>
      <c r="R73" s="11"/>
    </row>
    <row r="74" spans="1:18" ht="47.25" customHeight="1">
      <c r="A74" s="407"/>
      <c r="B74" s="422"/>
      <c r="C74" s="425"/>
      <c r="D74" s="274">
        <v>2025</v>
      </c>
      <c r="E74" s="188" t="s">
        <v>219</v>
      </c>
      <c r="F74" s="189">
        <f t="shared" ref="F74:F75" si="18">G74+H74+I74+J74+K74</f>
        <v>430.5</v>
      </c>
      <c r="G74" s="189">
        <v>160</v>
      </c>
      <c r="H74" s="189"/>
      <c r="I74" s="189">
        <v>205.5</v>
      </c>
      <c r="J74" s="189">
        <v>15</v>
      </c>
      <c r="K74" s="189">
        <v>50</v>
      </c>
      <c r="L74" s="188" t="s">
        <v>253</v>
      </c>
      <c r="M74" s="192"/>
      <c r="P74" s="43"/>
      <c r="Q74" s="11"/>
      <c r="R74" s="11"/>
    </row>
    <row r="75" spans="1:18" ht="47.25" customHeight="1">
      <c r="A75" s="407"/>
      <c r="B75" s="423"/>
      <c r="C75" s="426"/>
      <c r="D75" s="274">
        <v>2026</v>
      </c>
      <c r="E75" s="188" t="s">
        <v>219</v>
      </c>
      <c r="F75" s="189">
        <f t="shared" si="18"/>
        <v>235</v>
      </c>
      <c r="G75" s="189"/>
      <c r="H75" s="189"/>
      <c r="I75" s="189">
        <v>185</v>
      </c>
      <c r="J75" s="189"/>
      <c r="K75" s="189">
        <v>50</v>
      </c>
      <c r="L75" s="188" t="s">
        <v>253</v>
      </c>
      <c r="M75" s="192"/>
      <c r="P75" s="43"/>
      <c r="Q75" s="11"/>
      <c r="R75" s="11"/>
    </row>
    <row r="76" spans="1:18" s="264" customFormat="1" ht="34.5" customHeight="1">
      <c r="A76" s="407"/>
      <c r="B76" s="276"/>
      <c r="C76" s="277" t="s">
        <v>254</v>
      </c>
      <c r="D76" s="278"/>
      <c r="E76" s="276"/>
      <c r="F76" s="279"/>
      <c r="G76" s="279"/>
      <c r="H76" s="279"/>
      <c r="I76" s="279"/>
      <c r="J76" s="279"/>
      <c r="K76" s="279"/>
      <c r="L76" s="276"/>
      <c r="M76" s="283"/>
      <c r="P76" s="266"/>
      <c r="Q76" s="266"/>
      <c r="R76" s="266"/>
    </row>
    <row r="77" spans="1:18" ht="51.75" customHeight="1">
      <c r="A77" s="407"/>
      <c r="B77" s="421">
        <v>1</v>
      </c>
      <c r="C77" s="424" t="s">
        <v>255</v>
      </c>
      <c r="D77" s="274">
        <v>2024</v>
      </c>
      <c r="E77" s="188" t="s">
        <v>219</v>
      </c>
      <c r="F77" s="189">
        <f>G77+H77+I77+J77+K77</f>
        <v>1270.2</v>
      </c>
      <c r="G77" s="189"/>
      <c r="H77" s="189"/>
      <c r="I77" s="189">
        <f>1460.2-340</f>
        <v>1120.2</v>
      </c>
      <c r="J77" s="189"/>
      <c r="K77" s="189">
        <v>150</v>
      </c>
      <c r="L77" s="193" t="s">
        <v>256</v>
      </c>
      <c r="M77" s="194" t="s">
        <v>1102</v>
      </c>
      <c r="P77" s="43" t="s">
        <v>1035</v>
      </c>
      <c r="Q77" s="11"/>
      <c r="R77" s="11">
        <v>9</v>
      </c>
    </row>
    <row r="78" spans="1:18" ht="48" customHeight="1">
      <c r="A78" s="407"/>
      <c r="B78" s="422"/>
      <c r="C78" s="425"/>
      <c r="D78" s="274">
        <v>2025</v>
      </c>
      <c r="E78" s="188" t="s">
        <v>219</v>
      </c>
      <c r="F78" s="189">
        <f t="shared" ref="F78:F79" si="19">G78+H78+I78+J78+K78</f>
        <v>1312.4</v>
      </c>
      <c r="G78" s="189"/>
      <c r="H78" s="189"/>
      <c r="I78" s="189">
        <v>1162.4000000000001</v>
      </c>
      <c r="J78" s="189"/>
      <c r="K78" s="189">
        <v>150</v>
      </c>
      <c r="L78" s="193" t="s">
        <v>256</v>
      </c>
      <c r="M78" s="194" t="s">
        <v>1102</v>
      </c>
      <c r="P78" s="43"/>
      <c r="Q78" s="11"/>
      <c r="R78" s="11"/>
    </row>
    <row r="79" spans="1:18" ht="51.75" customHeight="1">
      <c r="A79" s="407"/>
      <c r="B79" s="423"/>
      <c r="C79" s="426"/>
      <c r="D79" s="274">
        <v>2026</v>
      </c>
      <c r="E79" s="188" t="s">
        <v>219</v>
      </c>
      <c r="F79" s="189">
        <f t="shared" si="19"/>
        <v>1297</v>
      </c>
      <c r="G79" s="189"/>
      <c r="H79" s="189"/>
      <c r="I79" s="189">
        <v>1147</v>
      </c>
      <c r="J79" s="189"/>
      <c r="K79" s="189">
        <v>150</v>
      </c>
      <c r="L79" s="193" t="s">
        <v>256</v>
      </c>
      <c r="M79" s="194" t="s">
        <v>1102</v>
      </c>
      <c r="P79" s="43"/>
      <c r="Q79" s="11"/>
      <c r="R79" s="11"/>
    </row>
    <row r="80" spans="1:18" ht="43.5" customHeight="1">
      <c r="A80" s="407"/>
      <c r="B80" s="421">
        <v>2</v>
      </c>
      <c r="C80" s="421" t="s">
        <v>247</v>
      </c>
      <c r="D80" s="274">
        <v>2024</v>
      </c>
      <c r="E80" s="110" t="s">
        <v>219</v>
      </c>
      <c r="F80" s="86">
        <f>G80+H80+I80+J80+K80</f>
        <v>0</v>
      </c>
      <c r="G80" s="189"/>
      <c r="H80" s="189"/>
      <c r="I80" s="189">
        <v>0</v>
      </c>
      <c r="J80" s="189"/>
      <c r="K80" s="189"/>
      <c r="L80" s="110" t="s">
        <v>257</v>
      </c>
      <c r="M80" s="87"/>
      <c r="P80" s="11"/>
      <c r="Q80" s="11">
        <v>135</v>
      </c>
      <c r="R80" s="11"/>
    </row>
    <row r="81" spans="1:18" ht="43.5" customHeight="1">
      <c r="A81" s="407"/>
      <c r="B81" s="422"/>
      <c r="C81" s="422"/>
      <c r="D81" s="274">
        <v>2025</v>
      </c>
      <c r="E81" s="110" t="s">
        <v>219</v>
      </c>
      <c r="F81" s="86">
        <f t="shared" ref="F81:F82" si="20">G81+H81+I81+J81+K81</f>
        <v>0</v>
      </c>
      <c r="G81" s="189"/>
      <c r="H81" s="189"/>
      <c r="I81" s="189">
        <v>0</v>
      </c>
      <c r="J81" s="189"/>
      <c r="K81" s="189"/>
      <c r="L81" s="110" t="s">
        <v>257</v>
      </c>
      <c r="M81" s="87"/>
      <c r="P81" s="11"/>
      <c r="Q81" s="11"/>
      <c r="R81" s="11"/>
    </row>
    <row r="82" spans="1:18" ht="43.5" customHeight="1">
      <c r="A82" s="407"/>
      <c r="B82" s="423"/>
      <c r="C82" s="423"/>
      <c r="D82" s="274">
        <v>2026</v>
      </c>
      <c r="E82" s="110" t="s">
        <v>219</v>
      </c>
      <c r="F82" s="86">
        <f t="shared" si="20"/>
        <v>0</v>
      </c>
      <c r="G82" s="189"/>
      <c r="H82" s="189"/>
      <c r="I82" s="189">
        <v>0</v>
      </c>
      <c r="J82" s="189"/>
      <c r="K82" s="189"/>
      <c r="L82" s="110" t="s">
        <v>257</v>
      </c>
      <c r="M82" s="87"/>
      <c r="P82" s="11"/>
      <c r="Q82" s="11"/>
      <c r="R82" s="11"/>
    </row>
    <row r="83" spans="1:18" s="264" customFormat="1" ht="63.75" customHeight="1">
      <c r="A83" s="407"/>
      <c r="B83" s="276"/>
      <c r="C83" s="277" t="s">
        <v>258</v>
      </c>
      <c r="D83" s="278"/>
      <c r="E83" s="276"/>
      <c r="F83" s="279"/>
      <c r="G83" s="279"/>
      <c r="H83" s="279"/>
      <c r="I83" s="279"/>
      <c r="J83" s="279"/>
      <c r="K83" s="279"/>
      <c r="L83" s="276"/>
      <c r="M83" s="283"/>
      <c r="P83" s="266"/>
      <c r="Q83" s="266"/>
      <c r="R83" s="266"/>
    </row>
    <row r="84" spans="1:18" ht="49.5" customHeight="1">
      <c r="A84" s="407"/>
      <c r="B84" s="421">
        <v>1</v>
      </c>
      <c r="C84" s="421" t="s">
        <v>259</v>
      </c>
      <c r="D84" s="274">
        <v>2024</v>
      </c>
      <c r="E84" s="110" t="s">
        <v>219</v>
      </c>
      <c r="F84" s="86">
        <f>G84+H84+I84+J84+K84</f>
        <v>0</v>
      </c>
      <c r="G84" s="189"/>
      <c r="H84" s="189"/>
      <c r="I84" s="189">
        <v>0</v>
      </c>
      <c r="J84" s="189"/>
      <c r="K84" s="189"/>
      <c r="L84" s="92" t="s">
        <v>260</v>
      </c>
      <c r="M84" s="87"/>
      <c r="P84" s="11"/>
      <c r="Q84" s="11">
        <v>23</v>
      </c>
      <c r="R84" s="11"/>
    </row>
    <row r="85" spans="1:18" ht="49.5" customHeight="1">
      <c r="A85" s="407"/>
      <c r="B85" s="422"/>
      <c r="C85" s="422"/>
      <c r="D85" s="274">
        <v>2025</v>
      </c>
      <c r="E85" s="110" t="s">
        <v>219</v>
      </c>
      <c r="F85" s="86">
        <f t="shared" ref="F85:F86" si="21">G85+H85+I85+J85+K85</f>
        <v>0</v>
      </c>
      <c r="G85" s="189"/>
      <c r="H85" s="189"/>
      <c r="I85" s="189">
        <v>0</v>
      </c>
      <c r="J85" s="189"/>
      <c r="K85" s="189"/>
      <c r="L85" s="92" t="s">
        <v>260</v>
      </c>
      <c r="M85" s="87"/>
      <c r="P85" s="11"/>
      <c r="Q85" s="11"/>
      <c r="R85" s="11"/>
    </row>
    <row r="86" spans="1:18" ht="53.25" customHeight="1">
      <c r="A86" s="407"/>
      <c r="B86" s="423"/>
      <c r="C86" s="423"/>
      <c r="D86" s="274">
        <v>2026</v>
      </c>
      <c r="E86" s="110" t="s">
        <v>219</v>
      </c>
      <c r="F86" s="86">
        <f t="shared" si="21"/>
        <v>0</v>
      </c>
      <c r="G86" s="189"/>
      <c r="H86" s="189"/>
      <c r="I86" s="189">
        <v>0</v>
      </c>
      <c r="J86" s="189"/>
      <c r="K86" s="189"/>
      <c r="L86" s="92" t="s">
        <v>260</v>
      </c>
      <c r="M86" s="87"/>
      <c r="P86" s="11"/>
      <c r="Q86" s="11"/>
      <c r="R86" s="11"/>
    </row>
    <row r="87" spans="1:18" ht="44.25" customHeight="1">
      <c r="A87" s="407"/>
      <c r="B87" s="421">
        <v>2</v>
      </c>
      <c r="C87" s="424" t="s">
        <v>261</v>
      </c>
      <c r="D87" s="274">
        <v>2024</v>
      </c>
      <c r="E87" s="188" t="s">
        <v>219</v>
      </c>
      <c r="F87" s="189">
        <f>G87+H87+I87+J87+K87</f>
        <v>38</v>
      </c>
      <c r="G87" s="189"/>
      <c r="H87" s="189"/>
      <c r="I87" s="189">
        <v>38</v>
      </c>
      <c r="J87" s="189"/>
      <c r="K87" s="189"/>
      <c r="L87" s="195" t="s">
        <v>262</v>
      </c>
      <c r="M87" s="192"/>
      <c r="P87" s="11"/>
      <c r="Q87" s="11">
        <v>1365</v>
      </c>
      <c r="R87" s="11"/>
    </row>
    <row r="88" spans="1:18" ht="54" customHeight="1">
      <c r="A88" s="407"/>
      <c r="B88" s="422"/>
      <c r="C88" s="425"/>
      <c r="D88" s="274">
        <v>2025</v>
      </c>
      <c r="E88" s="188" t="s">
        <v>219</v>
      </c>
      <c r="F88" s="189">
        <f t="shared" ref="F88:F89" si="22">G88+H88+I88+J88+K88</f>
        <v>0</v>
      </c>
      <c r="G88" s="189"/>
      <c r="H88" s="189"/>
      <c r="I88" s="189">
        <v>0</v>
      </c>
      <c r="J88" s="189"/>
      <c r="K88" s="189"/>
      <c r="L88" s="195" t="s">
        <v>262</v>
      </c>
      <c r="M88" s="192"/>
      <c r="P88" s="11"/>
      <c r="Q88" s="11"/>
      <c r="R88" s="11"/>
    </row>
    <row r="89" spans="1:18" ht="44.25" customHeight="1">
      <c r="A89" s="407"/>
      <c r="B89" s="423"/>
      <c r="C89" s="426"/>
      <c r="D89" s="274">
        <v>2026</v>
      </c>
      <c r="E89" s="188" t="s">
        <v>219</v>
      </c>
      <c r="F89" s="189">
        <f t="shared" si="22"/>
        <v>0</v>
      </c>
      <c r="G89" s="189"/>
      <c r="H89" s="189"/>
      <c r="I89" s="189">
        <v>0</v>
      </c>
      <c r="J89" s="189"/>
      <c r="K89" s="189"/>
      <c r="L89" s="195" t="s">
        <v>262</v>
      </c>
      <c r="M89" s="192"/>
      <c r="P89" s="11"/>
      <c r="Q89" s="11"/>
      <c r="R89" s="11"/>
    </row>
    <row r="90" spans="1:18" s="264" customFormat="1" ht="31.5" customHeight="1">
      <c r="A90" s="407"/>
      <c r="B90" s="285"/>
      <c r="C90" s="277" t="s">
        <v>263</v>
      </c>
      <c r="D90" s="278"/>
      <c r="E90" s="276"/>
      <c r="F90" s="279"/>
      <c r="G90" s="279"/>
      <c r="H90" s="279"/>
      <c r="I90" s="279"/>
      <c r="J90" s="279"/>
      <c r="K90" s="279"/>
      <c r="L90" s="285"/>
      <c r="M90" s="286"/>
      <c r="P90" s="266"/>
      <c r="Q90" s="266"/>
      <c r="R90" s="266"/>
    </row>
    <row r="91" spans="1:18" ht="35.25" customHeight="1">
      <c r="A91" s="407"/>
      <c r="B91" s="421">
        <v>1</v>
      </c>
      <c r="C91" s="424" t="s">
        <v>264</v>
      </c>
      <c r="D91" s="274">
        <v>2024</v>
      </c>
      <c r="E91" s="188" t="s">
        <v>219</v>
      </c>
      <c r="F91" s="189">
        <f>G91+H91+I91+J91+K91</f>
        <v>1000</v>
      </c>
      <c r="G91" s="189"/>
      <c r="H91" s="189"/>
      <c r="I91" s="189">
        <v>1000</v>
      </c>
      <c r="J91" s="189"/>
      <c r="K91" s="189"/>
      <c r="L91" s="191" t="s">
        <v>265</v>
      </c>
      <c r="M91" s="192">
        <v>600</v>
      </c>
      <c r="P91" s="11" t="s">
        <v>1036</v>
      </c>
      <c r="Q91" s="11"/>
      <c r="R91" s="11"/>
    </row>
    <row r="92" spans="1:18" ht="35.25" customHeight="1">
      <c r="A92" s="407"/>
      <c r="B92" s="422"/>
      <c r="C92" s="425"/>
      <c r="D92" s="274">
        <v>2025</v>
      </c>
      <c r="E92" s="188" t="s">
        <v>219</v>
      </c>
      <c r="F92" s="189">
        <f t="shared" ref="F92:F93" si="23">G92+H92+I92+J92+K92</f>
        <v>1200</v>
      </c>
      <c r="G92" s="189"/>
      <c r="H92" s="189"/>
      <c r="I92" s="189">
        <v>1200</v>
      </c>
      <c r="J92" s="189"/>
      <c r="K92" s="189"/>
      <c r="L92" s="191" t="s">
        <v>265</v>
      </c>
      <c r="M92" s="192">
        <v>650</v>
      </c>
      <c r="P92" s="11"/>
      <c r="Q92" s="11"/>
      <c r="R92" s="11"/>
    </row>
    <row r="93" spans="1:18" ht="37.5" customHeight="1">
      <c r="A93" s="407"/>
      <c r="B93" s="423"/>
      <c r="C93" s="426"/>
      <c r="D93" s="274">
        <v>2026</v>
      </c>
      <c r="E93" s="188" t="s">
        <v>219</v>
      </c>
      <c r="F93" s="189">
        <f t="shared" si="23"/>
        <v>1020</v>
      </c>
      <c r="G93" s="189"/>
      <c r="H93" s="189"/>
      <c r="I93" s="189">
        <v>1020</v>
      </c>
      <c r="J93" s="189"/>
      <c r="K93" s="189"/>
      <c r="L93" s="191" t="s">
        <v>265</v>
      </c>
      <c r="M93" s="192">
        <v>670</v>
      </c>
      <c r="P93" s="11"/>
      <c r="Q93" s="11"/>
      <c r="R93" s="11"/>
    </row>
    <row r="94" spans="1:18" ht="50.25" customHeight="1">
      <c r="A94" s="407"/>
      <c r="B94" s="421">
        <v>2</v>
      </c>
      <c r="C94" s="424" t="s">
        <v>266</v>
      </c>
      <c r="D94" s="274">
        <v>2024</v>
      </c>
      <c r="E94" s="188" t="s">
        <v>219</v>
      </c>
      <c r="F94" s="189">
        <f>G94+H94+I94+J94+K94</f>
        <v>0</v>
      </c>
      <c r="G94" s="189"/>
      <c r="H94" s="189"/>
      <c r="I94" s="189">
        <v>0</v>
      </c>
      <c r="J94" s="189"/>
      <c r="K94" s="189"/>
      <c r="L94" s="191" t="s">
        <v>267</v>
      </c>
      <c r="M94" s="192"/>
      <c r="P94" s="11"/>
      <c r="Q94" s="11"/>
      <c r="R94" s="11"/>
    </row>
    <row r="95" spans="1:18" ht="50.25" customHeight="1">
      <c r="A95" s="407"/>
      <c r="B95" s="422"/>
      <c r="C95" s="425"/>
      <c r="D95" s="274">
        <v>2025</v>
      </c>
      <c r="E95" s="188" t="s">
        <v>219</v>
      </c>
      <c r="F95" s="189">
        <f t="shared" ref="F95:F96" si="24">G95+H95+I95+J95+K95</f>
        <v>0</v>
      </c>
      <c r="G95" s="189"/>
      <c r="H95" s="189"/>
      <c r="I95" s="189">
        <v>0</v>
      </c>
      <c r="J95" s="189"/>
      <c r="K95" s="189"/>
      <c r="L95" s="191" t="s">
        <v>267</v>
      </c>
      <c r="M95" s="192"/>
      <c r="P95" s="11"/>
      <c r="Q95" s="11"/>
      <c r="R95" s="11"/>
    </row>
    <row r="96" spans="1:18" ht="50.25" customHeight="1">
      <c r="A96" s="407"/>
      <c r="B96" s="423"/>
      <c r="C96" s="426"/>
      <c r="D96" s="274">
        <v>2026</v>
      </c>
      <c r="E96" s="188" t="s">
        <v>219</v>
      </c>
      <c r="F96" s="189">
        <f t="shared" si="24"/>
        <v>0</v>
      </c>
      <c r="G96" s="189"/>
      <c r="H96" s="189"/>
      <c r="I96" s="189">
        <v>0</v>
      </c>
      <c r="J96" s="189"/>
      <c r="K96" s="189"/>
      <c r="L96" s="191" t="s">
        <v>267</v>
      </c>
      <c r="M96" s="192"/>
      <c r="P96" s="11"/>
      <c r="Q96" s="11"/>
      <c r="R96" s="11"/>
    </row>
    <row r="97" spans="1:18" ht="48.75" customHeight="1">
      <c r="A97" s="407"/>
      <c r="B97" s="421">
        <v>3</v>
      </c>
      <c r="C97" s="421" t="s">
        <v>268</v>
      </c>
      <c r="D97" s="274">
        <v>2024</v>
      </c>
      <c r="E97" s="110" t="s">
        <v>219</v>
      </c>
      <c r="F97" s="86">
        <f>G97+H97+I97+J97+K97</f>
        <v>990</v>
      </c>
      <c r="G97" s="189"/>
      <c r="H97" s="189"/>
      <c r="I97" s="189">
        <f>650+340</f>
        <v>990</v>
      </c>
      <c r="J97" s="189"/>
      <c r="K97" s="189"/>
      <c r="L97" s="111" t="s">
        <v>270</v>
      </c>
      <c r="M97" s="87">
        <v>10</v>
      </c>
      <c r="P97" s="11"/>
      <c r="Q97" s="11"/>
      <c r="R97" s="11"/>
    </row>
    <row r="98" spans="1:18" ht="48.75" customHeight="1">
      <c r="A98" s="407"/>
      <c r="B98" s="422"/>
      <c r="C98" s="422"/>
      <c r="D98" s="274">
        <v>2025</v>
      </c>
      <c r="E98" s="110" t="s">
        <v>219</v>
      </c>
      <c r="F98" s="86">
        <f t="shared" ref="F98:F99" si="25">G98+H98+I98+J98+K98</f>
        <v>650</v>
      </c>
      <c r="G98" s="189"/>
      <c r="H98" s="189"/>
      <c r="I98" s="189">
        <v>650</v>
      </c>
      <c r="J98" s="189"/>
      <c r="K98" s="189"/>
      <c r="L98" s="111" t="s">
        <v>270</v>
      </c>
      <c r="M98" s="87">
        <v>12</v>
      </c>
      <c r="P98" s="11"/>
      <c r="Q98" s="11"/>
      <c r="R98" s="11"/>
    </row>
    <row r="99" spans="1:18" ht="48.75" customHeight="1">
      <c r="A99" s="407"/>
      <c r="B99" s="423"/>
      <c r="C99" s="423"/>
      <c r="D99" s="274">
        <v>2026</v>
      </c>
      <c r="E99" s="110" t="s">
        <v>219</v>
      </c>
      <c r="F99" s="86">
        <f t="shared" si="25"/>
        <v>0</v>
      </c>
      <c r="G99" s="189"/>
      <c r="H99" s="189"/>
      <c r="I99" s="189">
        <v>0</v>
      </c>
      <c r="J99" s="189"/>
      <c r="K99" s="189"/>
      <c r="L99" s="111" t="s">
        <v>270</v>
      </c>
      <c r="M99" s="87">
        <v>12</v>
      </c>
      <c r="P99" s="11"/>
      <c r="Q99" s="11"/>
      <c r="R99" s="11"/>
    </row>
    <row r="100" spans="1:18" ht="42.75" customHeight="1">
      <c r="A100" s="407"/>
      <c r="B100" s="421">
        <v>4</v>
      </c>
      <c r="C100" s="424" t="s">
        <v>734</v>
      </c>
      <c r="D100" s="274">
        <v>2024</v>
      </c>
      <c r="E100" s="188" t="s">
        <v>219</v>
      </c>
      <c r="F100" s="189">
        <f>G100+H100+I100+J100+K100</f>
        <v>400</v>
      </c>
      <c r="G100" s="189"/>
      <c r="H100" s="189"/>
      <c r="I100" s="189">
        <v>400</v>
      </c>
      <c r="J100" s="189"/>
      <c r="K100" s="189"/>
      <c r="L100" s="191" t="s">
        <v>269</v>
      </c>
      <c r="M100" s="87"/>
      <c r="P100" s="11"/>
      <c r="Q100" s="11"/>
      <c r="R100" s="11"/>
    </row>
    <row r="101" spans="1:18" ht="39" customHeight="1">
      <c r="A101" s="407"/>
      <c r="B101" s="422"/>
      <c r="C101" s="425"/>
      <c r="D101" s="274">
        <v>2025</v>
      </c>
      <c r="E101" s="188" t="s">
        <v>219</v>
      </c>
      <c r="F101" s="189">
        <f t="shared" ref="F101:F102" si="26">G101+H101+I101+J101+K101</f>
        <v>0</v>
      </c>
      <c r="G101" s="189"/>
      <c r="H101" s="189"/>
      <c r="I101" s="189">
        <v>0</v>
      </c>
      <c r="J101" s="189"/>
      <c r="K101" s="189"/>
      <c r="L101" s="191" t="s">
        <v>269</v>
      </c>
      <c r="M101" s="87"/>
      <c r="P101" s="11"/>
      <c r="Q101" s="11"/>
      <c r="R101" s="11"/>
    </row>
    <row r="102" spans="1:18" ht="40.5" customHeight="1">
      <c r="A102" s="407"/>
      <c r="B102" s="423"/>
      <c r="C102" s="426"/>
      <c r="D102" s="274">
        <v>2026</v>
      </c>
      <c r="E102" s="188" t="s">
        <v>219</v>
      </c>
      <c r="F102" s="189">
        <f t="shared" si="26"/>
        <v>0</v>
      </c>
      <c r="G102" s="189"/>
      <c r="H102" s="189"/>
      <c r="I102" s="189">
        <v>0</v>
      </c>
      <c r="J102" s="189"/>
      <c r="K102" s="189"/>
      <c r="L102" s="191" t="s">
        <v>269</v>
      </c>
      <c r="M102" s="87"/>
      <c r="P102" s="11"/>
      <c r="Q102" s="11"/>
      <c r="R102" s="11"/>
    </row>
    <row r="103" spans="1:18" ht="41.25" customHeight="1">
      <c r="A103" s="407"/>
      <c r="B103" s="421">
        <v>5</v>
      </c>
      <c r="C103" s="453" t="s">
        <v>271</v>
      </c>
      <c r="D103" s="274">
        <v>2024</v>
      </c>
      <c r="E103" s="110" t="s">
        <v>219</v>
      </c>
      <c r="F103" s="86">
        <f>G103+H103+I103+J103+K103</f>
        <v>2456.1999999999998</v>
      </c>
      <c r="G103" s="189"/>
      <c r="H103" s="189"/>
      <c r="I103" s="189">
        <v>2156.1999999999998</v>
      </c>
      <c r="J103" s="189"/>
      <c r="K103" s="189">
        <v>300</v>
      </c>
      <c r="L103" s="111" t="s">
        <v>269</v>
      </c>
      <c r="M103" s="87">
        <v>133</v>
      </c>
      <c r="P103" s="43" t="s">
        <v>1037</v>
      </c>
      <c r="Q103" s="11"/>
      <c r="R103" s="11"/>
    </row>
    <row r="104" spans="1:18" ht="41.25" customHeight="1">
      <c r="A104" s="407"/>
      <c r="B104" s="422"/>
      <c r="C104" s="454"/>
      <c r="D104" s="274">
        <v>2025</v>
      </c>
      <c r="E104" s="110" t="s">
        <v>219</v>
      </c>
      <c r="F104" s="86">
        <f t="shared" ref="F104:F105" si="27">G104+H104+I104+J104+K104</f>
        <v>2748.7</v>
      </c>
      <c r="G104" s="189"/>
      <c r="H104" s="189"/>
      <c r="I104" s="189">
        <v>2448.6999999999998</v>
      </c>
      <c r="J104" s="189"/>
      <c r="K104" s="189">
        <v>300</v>
      </c>
      <c r="L104" s="111" t="s">
        <v>269</v>
      </c>
      <c r="M104" s="87">
        <v>166</v>
      </c>
      <c r="P104" s="43"/>
      <c r="Q104" s="11"/>
      <c r="R104" s="11"/>
    </row>
    <row r="105" spans="1:18" ht="41.25" customHeight="1">
      <c r="A105" s="407"/>
      <c r="B105" s="423"/>
      <c r="C105" s="455"/>
      <c r="D105" s="274">
        <v>2026</v>
      </c>
      <c r="E105" s="110" t="s">
        <v>219</v>
      </c>
      <c r="F105" s="86">
        <f t="shared" si="27"/>
        <v>2222</v>
      </c>
      <c r="G105" s="189"/>
      <c r="H105" s="189"/>
      <c r="I105" s="189">
        <v>1922</v>
      </c>
      <c r="J105" s="189"/>
      <c r="K105" s="189">
        <v>300</v>
      </c>
      <c r="L105" s="111" t="s">
        <v>269</v>
      </c>
      <c r="M105" s="87">
        <v>189</v>
      </c>
      <c r="P105" s="43"/>
      <c r="Q105" s="11"/>
      <c r="R105" s="11"/>
    </row>
    <row r="106" spans="1:18" ht="41.25" customHeight="1">
      <c r="A106" s="407"/>
      <c r="B106" s="421">
        <v>5</v>
      </c>
      <c r="C106" s="453" t="s">
        <v>272</v>
      </c>
      <c r="D106" s="274">
        <v>2024</v>
      </c>
      <c r="E106" s="110" t="s">
        <v>219</v>
      </c>
      <c r="F106" s="86">
        <f>G106+H106+I106+J106+K106</f>
        <v>60</v>
      </c>
      <c r="G106" s="189">
        <v>60</v>
      </c>
      <c r="H106" s="189"/>
      <c r="I106" s="189">
        <v>0</v>
      </c>
      <c r="J106" s="189"/>
      <c r="K106" s="189"/>
      <c r="L106" s="111" t="s">
        <v>1050</v>
      </c>
      <c r="M106" s="87"/>
      <c r="P106" s="43" t="s">
        <v>1037</v>
      </c>
      <c r="Q106" s="11"/>
      <c r="R106" s="11"/>
    </row>
    <row r="107" spans="1:18" ht="41.25" customHeight="1">
      <c r="A107" s="407"/>
      <c r="B107" s="422"/>
      <c r="C107" s="454"/>
      <c r="D107" s="274">
        <v>2025</v>
      </c>
      <c r="E107" s="110" t="s">
        <v>219</v>
      </c>
      <c r="F107" s="86">
        <f t="shared" ref="F107:F108" si="28">G107+H107+I107+J107+K107</f>
        <v>0</v>
      </c>
      <c r="G107" s="189"/>
      <c r="H107" s="189"/>
      <c r="I107" s="189">
        <v>0</v>
      </c>
      <c r="J107" s="189"/>
      <c r="K107" s="189"/>
      <c r="L107" s="111" t="s">
        <v>1050</v>
      </c>
      <c r="M107" s="87"/>
      <c r="P107" s="43"/>
      <c r="Q107" s="11"/>
      <c r="R107" s="11"/>
    </row>
    <row r="108" spans="1:18" ht="41.25" customHeight="1">
      <c r="A108" s="407"/>
      <c r="B108" s="423"/>
      <c r="C108" s="455"/>
      <c r="D108" s="274">
        <v>2026</v>
      </c>
      <c r="E108" s="110" t="s">
        <v>219</v>
      </c>
      <c r="F108" s="86">
        <f t="shared" si="28"/>
        <v>0</v>
      </c>
      <c r="G108" s="189"/>
      <c r="H108" s="189"/>
      <c r="I108" s="189">
        <v>0</v>
      </c>
      <c r="J108" s="189"/>
      <c r="K108" s="189"/>
      <c r="L108" s="111" t="s">
        <v>1050</v>
      </c>
      <c r="M108" s="87"/>
      <c r="P108" s="43"/>
      <c r="Q108" s="11"/>
      <c r="R108" s="11"/>
    </row>
    <row r="109" spans="1:18" s="264" customFormat="1" ht="32.25" customHeight="1">
      <c r="A109" s="407"/>
      <c r="B109" s="276"/>
      <c r="C109" s="277" t="s">
        <v>274</v>
      </c>
      <c r="D109" s="278"/>
      <c r="E109" s="276"/>
      <c r="F109" s="279"/>
      <c r="G109" s="279"/>
      <c r="H109" s="279"/>
      <c r="I109" s="279"/>
      <c r="J109" s="279"/>
      <c r="K109" s="279"/>
      <c r="L109" s="284"/>
      <c r="M109" s="284"/>
      <c r="P109" s="266"/>
      <c r="Q109" s="266"/>
      <c r="R109" s="266"/>
    </row>
    <row r="110" spans="1:18" ht="39" customHeight="1">
      <c r="A110" s="407"/>
      <c r="B110" s="421">
        <v>1</v>
      </c>
      <c r="C110" s="421" t="s">
        <v>275</v>
      </c>
      <c r="D110" s="274">
        <v>2024</v>
      </c>
      <c r="E110" s="110" t="s">
        <v>219</v>
      </c>
      <c r="F110" s="86">
        <f>G110+H110+I110+J110+K110</f>
        <v>1856</v>
      </c>
      <c r="G110" s="189">
        <v>50</v>
      </c>
      <c r="H110" s="189"/>
      <c r="I110" s="189">
        <v>1806</v>
      </c>
      <c r="J110" s="189"/>
      <c r="K110" s="189"/>
      <c r="L110" s="93" t="s">
        <v>269</v>
      </c>
      <c r="M110" s="87">
        <v>148</v>
      </c>
      <c r="P110" s="11" t="s">
        <v>1038</v>
      </c>
      <c r="Q110" s="11"/>
      <c r="R110" s="11"/>
    </row>
    <row r="111" spans="1:18" ht="39" customHeight="1">
      <c r="A111" s="407"/>
      <c r="B111" s="422"/>
      <c r="C111" s="422"/>
      <c r="D111" s="274">
        <v>2025</v>
      </c>
      <c r="E111" s="110" t="s">
        <v>219</v>
      </c>
      <c r="F111" s="86">
        <f t="shared" ref="F111:F112" si="29">G111+H111+I111+J111+K111</f>
        <v>1410</v>
      </c>
      <c r="G111" s="189">
        <v>50</v>
      </c>
      <c r="H111" s="189"/>
      <c r="I111" s="189">
        <v>1360</v>
      </c>
      <c r="J111" s="189"/>
      <c r="K111" s="189"/>
      <c r="L111" s="93" t="s">
        <v>269</v>
      </c>
      <c r="M111" s="87">
        <v>148</v>
      </c>
      <c r="P111" s="11"/>
      <c r="Q111" s="11"/>
      <c r="R111" s="11"/>
    </row>
    <row r="112" spans="1:18" ht="41.25" customHeight="1">
      <c r="A112" s="407"/>
      <c r="B112" s="423"/>
      <c r="C112" s="423"/>
      <c r="D112" s="274">
        <v>2026</v>
      </c>
      <c r="E112" s="110" t="s">
        <v>219</v>
      </c>
      <c r="F112" s="86">
        <f t="shared" si="29"/>
        <v>1300</v>
      </c>
      <c r="G112" s="189"/>
      <c r="H112" s="189"/>
      <c r="I112" s="189">
        <v>1300</v>
      </c>
      <c r="J112" s="189"/>
      <c r="K112" s="189"/>
      <c r="L112" s="93" t="s">
        <v>269</v>
      </c>
      <c r="M112" s="87">
        <v>148</v>
      </c>
      <c r="P112" s="11"/>
      <c r="Q112" s="11"/>
      <c r="R112" s="11"/>
    </row>
    <row r="113" spans="1:18" ht="39" customHeight="1">
      <c r="A113" s="407"/>
      <c r="B113" s="421">
        <v>2</v>
      </c>
      <c r="C113" s="421" t="s">
        <v>276</v>
      </c>
      <c r="D113" s="274">
        <v>2024</v>
      </c>
      <c r="E113" s="110" t="s">
        <v>219</v>
      </c>
      <c r="F113" s="86">
        <f>G113+H113+I113+J113+K113</f>
        <v>140</v>
      </c>
      <c r="G113" s="189"/>
      <c r="H113" s="189"/>
      <c r="I113" s="189">
        <v>130</v>
      </c>
      <c r="J113" s="189"/>
      <c r="K113" s="189">
        <v>10</v>
      </c>
      <c r="L113" s="93" t="s">
        <v>269</v>
      </c>
      <c r="M113" s="31">
        <v>7</v>
      </c>
      <c r="P113" s="11" t="s">
        <v>799</v>
      </c>
      <c r="Q113" s="11"/>
      <c r="R113" s="11"/>
    </row>
    <row r="114" spans="1:18" ht="33" customHeight="1">
      <c r="A114" s="407"/>
      <c r="B114" s="422"/>
      <c r="C114" s="422"/>
      <c r="D114" s="274">
        <v>2025</v>
      </c>
      <c r="E114" s="110" t="s">
        <v>219</v>
      </c>
      <c r="F114" s="86">
        <f t="shared" ref="F114:F115" si="30">G114+H114+I114+J114+K114</f>
        <v>140</v>
      </c>
      <c r="G114" s="189"/>
      <c r="H114" s="189"/>
      <c r="I114" s="189">
        <v>130</v>
      </c>
      <c r="J114" s="189"/>
      <c r="K114" s="189">
        <v>10</v>
      </c>
      <c r="L114" s="93" t="s">
        <v>269</v>
      </c>
      <c r="M114" s="31">
        <v>7</v>
      </c>
      <c r="P114" s="11"/>
      <c r="Q114" s="11"/>
      <c r="R114" s="11"/>
    </row>
    <row r="115" spans="1:18" ht="36.75" customHeight="1">
      <c r="A115" s="407"/>
      <c r="B115" s="423"/>
      <c r="C115" s="423"/>
      <c r="D115" s="274">
        <v>2026</v>
      </c>
      <c r="E115" s="110" t="s">
        <v>219</v>
      </c>
      <c r="F115" s="86">
        <f t="shared" si="30"/>
        <v>191</v>
      </c>
      <c r="G115" s="189"/>
      <c r="H115" s="189"/>
      <c r="I115" s="189">
        <v>181</v>
      </c>
      <c r="J115" s="189"/>
      <c r="K115" s="189">
        <v>10</v>
      </c>
      <c r="L115" s="93" t="s">
        <v>269</v>
      </c>
      <c r="M115" s="31">
        <v>7</v>
      </c>
      <c r="P115" s="11"/>
      <c r="Q115" s="11"/>
      <c r="R115" s="11"/>
    </row>
    <row r="116" spans="1:18" ht="48" customHeight="1">
      <c r="A116" s="407"/>
      <c r="B116" s="421">
        <v>3</v>
      </c>
      <c r="C116" s="421" t="s">
        <v>277</v>
      </c>
      <c r="D116" s="274">
        <v>2024</v>
      </c>
      <c r="E116" s="110" t="s">
        <v>219</v>
      </c>
      <c r="F116" s="86">
        <f>G116+H116+I116+J116+K116</f>
        <v>480</v>
      </c>
      <c r="G116" s="189"/>
      <c r="H116" s="189"/>
      <c r="I116" s="189">
        <v>480</v>
      </c>
      <c r="J116" s="189"/>
      <c r="K116" s="189"/>
      <c r="L116" s="93" t="s">
        <v>269</v>
      </c>
      <c r="M116" s="87">
        <v>1</v>
      </c>
      <c r="P116" s="11"/>
      <c r="Q116" s="11"/>
      <c r="R116" s="11"/>
    </row>
    <row r="117" spans="1:18" ht="48" customHeight="1">
      <c r="A117" s="407"/>
      <c r="B117" s="422"/>
      <c r="C117" s="422"/>
      <c r="D117" s="274">
        <v>2025</v>
      </c>
      <c r="E117" s="110" t="s">
        <v>219</v>
      </c>
      <c r="F117" s="86">
        <f t="shared" ref="F117:F118" si="31">G117+H117+I117+J117+K117</f>
        <v>0</v>
      </c>
      <c r="G117" s="189"/>
      <c r="H117" s="189"/>
      <c r="I117" s="189">
        <v>0</v>
      </c>
      <c r="J117" s="189"/>
      <c r="K117" s="189"/>
      <c r="L117" s="93" t="s">
        <v>269</v>
      </c>
      <c r="M117" s="87">
        <v>1</v>
      </c>
      <c r="P117" s="11"/>
      <c r="Q117" s="11"/>
      <c r="R117" s="11"/>
    </row>
    <row r="118" spans="1:18" ht="48" customHeight="1">
      <c r="A118" s="407"/>
      <c r="B118" s="423"/>
      <c r="C118" s="423"/>
      <c r="D118" s="274">
        <v>2026</v>
      </c>
      <c r="E118" s="110" t="s">
        <v>219</v>
      </c>
      <c r="F118" s="86">
        <f t="shared" si="31"/>
        <v>0</v>
      </c>
      <c r="G118" s="189"/>
      <c r="H118" s="189"/>
      <c r="I118" s="189">
        <v>0</v>
      </c>
      <c r="J118" s="189"/>
      <c r="K118" s="189"/>
      <c r="L118" s="93" t="s">
        <v>269</v>
      </c>
      <c r="M118" s="87">
        <v>1</v>
      </c>
      <c r="P118" s="11"/>
      <c r="Q118" s="11"/>
      <c r="R118" s="11"/>
    </row>
    <row r="119" spans="1:18" s="264" customFormat="1" ht="48.75" customHeight="1">
      <c r="A119" s="407"/>
      <c r="B119" s="282"/>
      <c r="C119" s="277" t="s">
        <v>278</v>
      </c>
      <c r="D119" s="278"/>
      <c r="E119" s="276"/>
      <c r="F119" s="279"/>
      <c r="G119" s="279"/>
      <c r="H119" s="279"/>
      <c r="I119" s="279"/>
      <c r="J119" s="279"/>
      <c r="K119" s="279"/>
      <c r="L119" s="276"/>
      <c r="M119" s="283"/>
      <c r="P119" s="266"/>
      <c r="Q119" s="266"/>
      <c r="R119" s="266"/>
    </row>
    <row r="120" spans="1:18" ht="42" customHeight="1">
      <c r="A120" s="407"/>
      <c r="B120" s="421">
        <v>1</v>
      </c>
      <c r="C120" s="421" t="s">
        <v>279</v>
      </c>
      <c r="D120" s="274">
        <v>2024</v>
      </c>
      <c r="E120" s="110" t="s">
        <v>219</v>
      </c>
      <c r="F120" s="86">
        <f>G120+H120+I120+J120+K120</f>
        <v>0</v>
      </c>
      <c r="G120" s="189"/>
      <c r="H120" s="189"/>
      <c r="I120" s="189">
        <v>0</v>
      </c>
      <c r="J120" s="189"/>
      <c r="K120" s="189"/>
      <c r="L120" s="91" t="s">
        <v>280</v>
      </c>
      <c r="M120" s="87"/>
      <c r="P120" s="11"/>
      <c r="Q120" s="11"/>
      <c r="R120" s="11"/>
    </row>
    <row r="121" spans="1:18" ht="51" customHeight="1">
      <c r="A121" s="407"/>
      <c r="B121" s="422"/>
      <c r="C121" s="422"/>
      <c r="D121" s="274">
        <v>2025</v>
      </c>
      <c r="E121" s="110" t="s">
        <v>219</v>
      </c>
      <c r="F121" s="86">
        <f t="shared" ref="F121:F122" si="32">G121+H121+I121+J121+K121</f>
        <v>0</v>
      </c>
      <c r="G121" s="189"/>
      <c r="H121" s="189"/>
      <c r="I121" s="189">
        <v>0</v>
      </c>
      <c r="J121" s="189"/>
      <c r="K121" s="189"/>
      <c r="L121" s="91" t="s">
        <v>280</v>
      </c>
      <c r="M121" s="87"/>
      <c r="P121" s="11"/>
      <c r="Q121" s="11"/>
      <c r="R121" s="11"/>
    </row>
    <row r="122" spans="1:18" ht="43.5" customHeight="1">
      <c r="A122" s="407"/>
      <c r="B122" s="423"/>
      <c r="C122" s="423"/>
      <c r="D122" s="274">
        <v>2026</v>
      </c>
      <c r="E122" s="110" t="s">
        <v>219</v>
      </c>
      <c r="F122" s="86">
        <f t="shared" si="32"/>
        <v>0</v>
      </c>
      <c r="G122" s="189"/>
      <c r="H122" s="189"/>
      <c r="I122" s="189">
        <v>0</v>
      </c>
      <c r="J122" s="189"/>
      <c r="K122" s="189"/>
      <c r="L122" s="91" t="s">
        <v>280</v>
      </c>
      <c r="M122" s="87"/>
      <c r="P122" s="11"/>
      <c r="Q122" s="11"/>
      <c r="R122" s="11"/>
    </row>
    <row r="123" spans="1:18" ht="39" customHeight="1">
      <c r="A123" s="407"/>
      <c r="B123" s="421">
        <v>2</v>
      </c>
      <c r="C123" s="421" t="s">
        <v>281</v>
      </c>
      <c r="D123" s="274">
        <v>2024</v>
      </c>
      <c r="E123" s="110" t="s">
        <v>219</v>
      </c>
      <c r="F123" s="86">
        <f>G123+H123+I123+J123+K123</f>
        <v>0</v>
      </c>
      <c r="G123" s="189"/>
      <c r="H123" s="189"/>
      <c r="I123" s="189">
        <v>0</v>
      </c>
      <c r="J123" s="189"/>
      <c r="K123" s="189"/>
      <c r="L123" s="110" t="s">
        <v>282</v>
      </c>
      <c r="M123" s="87"/>
      <c r="P123" s="11"/>
      <c r="Q123" s="11"/>
      <c r="R123" s="11"/>
    </row>
    <row r="124" spans="1:18" ht="40.5" customHeight="1">
      <c r="A124" s="407"/>
      <c r="B124" s="422"/>
      <c r="C124" s="422"/>
      <c r="D124" s="274">
        <v>2025</v>
      </c>
      <c r="E124" s="110" t="s">
        <v>219</v>
      </c>
      <c r="F124" s="86">
        <f t="shared" ref="F124:F125" si="33">G124+H124+I124+J124+K124</f>
        <v>0</v>
      </c>
      <c r="G124" s="189"/>
      <c r="H124" s="189"/>
      <c r="I124" s="189">
        <v>0</v>
      </c>
      <c r="J124" s="189"/>
      <c r="K124" s="189"/>
      <c r="L124" s="110" t="s">
        <v>282</v>
      </c>
      <c r="M124" s="87"/>
      <c r="P124" s="11"/>
      <c r="Q124" s="11"/>
      <c r="R124" s="11"/>
    </row>
    <row r="125" spans="1:18" ht="42.75" customHeight="1">
      <c r="A125" s="407"/>
      <c r="B125" s="423"/>
      <c r="C125" s="423"/>
      <c r="D125" s="274">
        <v>2026</v>
      </c>
      <c r="E125" s="110" t="s">
        <v>219</v>
      </c>
      <c r="F125" s="86">
        <f t="shared" si="33"/>
        <v>0</v>
      </c>
      <c r="G125" s="189"/>
      <c r="H125" s="189"/>
      <c r="I125" s="189">
        <v>0</v>
      </c>
      <c r="J125" s="189"/>
      <c r="K125" s="189"/>
      <c r="L125" s="110" t="s">
        <v>282</v>
      </c>
      <c r="M125" s="87"/>
      <c r="P125" s="11"/>
      <c r="Q125" s="11"/>
      <c r="R125" s="11"/>
    </row>
    <row r="126" spans="1:18" ht="38.25" customHeight="1">
      <c r="A126" s="407"/>
      <c r="B126" s="421">
        <v>3</v>
      </c>
      <c r="C126" s="421" t="s">
        <v>283</v>
      </c>
      <c r="D126" s="274">
        <v>2024</v>
      </c>
      <c r="E126" s="110" t="s">
        <v>219</v>
      </c>
      <c r="F126" s="86">
        <f>G126+H126+I126+J126+K126</f>
        <v>0</v>
      </c>
      <c r="G126" s="189"/>
      <c r="H126" s="189"/>
      <c r="I126" s="189">
        <v>0</v>
      </c>
      <c r="J126" s="189"/>
      <c r="K126" s="189"/>
      <c r="L126" s="110" t="s">
        <v>282</v>
      </c>
      <c r="M126" s="87"/>
      <c r="P126" s="11"/>
      <c r="Q126" s="11">
        <v>1</v>
      </c>
      <c r="R126" s="11"/>
    </row>
    <row r="127" spans="1:18" ht="43.5" customHeight="1">
      <c r="A127" s="407"/>
      <c r="B127" s="422"/>
      <c r="C127" s="422"/>
      <c r="D127" s="274">
        <v>2025</v>
      </c>
      <c r="E127" s="110" t="s">
        <v>219</v>
      </c>
      <c r="F127" s="86">
        <f t="shared" ref="F127:F128" si="34">G127+H127+I127+J127+K127</f>
        <v>0</v>
      </c>
      <c r="G127" s="189"/>
      <c r="H127" s="189"/>
      <c r="I127" s="189">
        <v>0</v>
      </c>
      <c r="J127" s="189"/>
      <c r="K127" s="189"/>
      <c r="L127" s="110" t="s">
        <v>282</v>
      </c>
      <c r="M127" s="87"/>
      <c r="P127" s="11"/>
      <c r="Q127" s="11"/>
      <c r="R127" s="11"/>
    </row>
    <row r="128" spans="1:18" ht="43.5" customHeight="1">
      <c r="A128" s="407"/>
      <c r="B128" s="423"/>
      <c r="C128" s="423"/>
      <c r="D128" s="274">
        <v>2026</v>
      </c>
      <c r="E128" s="110" t="s">
        <v>219</v>
      </c>
      <c r="F128" s="86">
        <f t="shared" si="34"/>
        <v>0</v>
      </c>
      <c r="G128" s="189"/>
      <c r="H128" s="189"/>
      <c r="I128" s="189">
        <v>0</v>
      </c>
      <c r="J128" s="189"/>
      <c r="K128" s="189"/>
      <c r="L128" s="110" t="s">
        <v>282</v>
      </c>
      <c r="M128" s="87"/>
      <c r="P128" s="11"/>
      <c r="Q128" s="11"/>
      <c r="R128" s="11"/>
    </row>
    <row r="129" spans="1:18" ht="30" customHeight="1">
      <c r="A129" s="407"/>
      <c r="B129" s="421">
        <v>4</v>
      </c>
      <c r="C129" s="421" t="s">
        <v>284</v>
      </c>
      <c r="D129" s="274">
        <v>2024</v>
      </c>
      <c r="E129" s="110" t="s">
        <v>219</v>
      </c>
      <c r="F129" s="86">
        <f>G129+H129+I129+J129+K129</f>
        <v>0</v>
      </c>
      <c r="G129" s="189"/>
      <c r="H129" s="189"/>
      <c r="I129" s="189">
        <v>0</v>
      </c>
      <c r="J129" s="189"/>
      <c r="K129" s="189"/>
      <c r="L129" s="111" t="s">
        <v>282</v>
      </c>
      <c r="M129" s="87"/>
      <c r="P129" s="11"/>
      <c r="Q129" s="11"/>
      <c r="R129" s="11"/>
    </row>
    <row r="130" spans="1:18" ht="30" customHeight="1">
      <c r="A130" s="407"/>
      <c r="B130" s="422"/>
      <c r="C130" s="422"/>
      <c r="D130" s="274">
        <v>2025</v>
      </c>
      <c r="E130" s="110" t="s">
        <v>219</v>
      </c>
      <c r="F130" s="86">
        <f t="shared" ref="F130:F131" si="35">G130+H130+I130+J130+K130</f>
        <v>0</v>
      </c>
      <c r="G130" s="189"/>
      <c r="H130" s="189"/>
      <c r="I130" s="189">
        <v>0</v>
      </c>
      <c r="J130" s="189"/>
      <c r="K130" s="189"/>
      <c r="L130" s="111" t="s">
        <v>282</v>
      </c>
      <c r="M130" s="87"/>
      <c r="P130" s="11"/>
      <c r="Q130" s="11"/>
      <c r="R130" s="11"/>
    </row>
    <row r="131" spans="1:18" ht="30" customHeight="1">
      <c r="A131" s="407"/>
      <c r="B131" s="423"/>
      <c r="C131" s="423"/>
      <c r="D131" s="274">
        <v>2026</v>
      </c>
      <c r="E131" s="110" t="s">
        <v>219</v>
      </c>
      <c r="F131" s="86">
        <f t="shared" si="35"/>
        <v>0</v>
      </c>
      <c r="G131" s="189"/>
      <c r="H131" s="189"/>
      <c r="I131" s="189">
        <v>0</v>
      </c>
      <c r="J131" s="189"/>
      <c r="K131" s="189"/>
      <c r="L131" s="111" t="s">
        <v>282</v>
      </c>
      <c r="M131" s="87"/>
      <c r="P131" s="11"/>
      <c r="Q131" s="11"/>
      <c r="R131" s="11"/>
    </row>
    <row r="132" spans="1:18" ht="67.5" customHeight="1">
      <c r="A132" s="407"/>
      <c r="B132" s="421">
        <v>5</v>
      </c>
      <c r="C132" s="421" t="s">
        <v>285</v>
      </c>
      <c r="D132" s="274">
        <v>2024</v>
      </c>
      <c r="E132" s="110" t="s">
        <v>219</v>
      </c>
      <c r="F132" s="86">
        <f>G132+H132+I132+J132+K132</f>
        <v>542</v>
      </c>
      <c r="G132" s="189"/>
      <c r="H132" s="189"/>
      <c r="I132" s="189">
        <v>142</v>
      </c>
      <c r="J132" s="189"/>
      <c r="K132" s="189">
        <v>400</v>
      </c>
      <c r="L132" s="111" t="s">
        <v>269</v>
      </c>
      <c r="M132" s="88" t="s">
        <v>1089</v>
      </c>
      <c r="P132" s="43">
        <v>20</v>
      </c>
      <c r="Q132" s="11"/>
      <c r="R132" s="11"/>
    </row>
    <row r="133" spans="1:18" ht="67.5" customHeight="1">
      <c r="A133" s="407"/>
      <c r="B133" s="422"/>
      <c r="C133" s="422"/>
      <c r="D133" s="274">
        <v>2025</v>
      </c>
      <c r="E133" s="110" t="s">
        <v>219</v>
      </c>
      <c r="F133" s="86">
        <f t="shared" ref="F133:F134" si="36">G133+H133+I133+J133+K133</f>
        <v>510</v>
      </c>
      <c r="G133" s="189"/>
      <c r="H133" s="189"/>
      <c r="I133" s="189">
        <v>110</v>
      </c>
      <c r="J133" s="189"/>
      <c r="K133" s="189">
        <v>400</v>
      </c>
      <c r="L133" s="111" t="s">
        <v>269</v>
      </c>
      <c r="M133" s="88" t="s">
        <v>1089</v>
      </c>
      <c r="P133" s="43"/>
      <c r="Q133" s="11"/>
      <c r="R133" s="11"/>
    </row>
    <row r="134" spans="1:18" ht="67.5" customHeight="1">
      <c r="A134" s="407"/>
      <c r="B134" s="423"/>
      <c r="C134" s="423"/>
      <c r="D134" s="274">
        <v>2026</v>
      </c>
      <c r="E134" s="110" t="s">
        <v>219</v>
      </c>
      <c r="F134" s="86">
        <f t="shared" si="36"/>
        <v>510</v>
      </c>
      <c r="G134" s="189"/>
      <c r="H134" s="189"/>
      <c r="I134" s="189">
        <v>110</v>
      </c>
      <c r="J134" s="189"/>
      <c r="K134" s="189">
        <v>400</v>
      </c>
      <c r="L134" s="111" t="s">
        <v>269</v>
      </c>
      <c r="M134" s="88" t="s">
        <v>1089</v>
      </c>
      <c r="P134" s="43"/>
      <c r="Q134" s="11"/>
      <c r="R134" s="11"/>
    </row>
    <row r="135" spans="1:18" s="264" customFormat="1" ht="16.5" customHeight="1">
      <c r="A135" s="407"/>
      <c r="B135" s="276"/>
      <c r="C135" s="277" t="s">
        <v>289</v>
      </c>
      <c r="D135" s="278"/>
      <c r="E135" s="276"/>
      <c r="F135" s="279"/>
      <c r="G135" s="279"/>
      <c r="H135" s="279"/>
      <c r="I135" s="279"/>
      <c r="J135" s="279"/>
      <c r="K135" s="279"/>
      <c r="L135" s="280"/>
      <c r="M135" s="281"/>
      <c r="P135" s="266"/>
      <c r="Q135" s="266"/>
      <c r="R135" s="266"/>
    </row>
    <row r="136" spans="1:18" ht="70.5" customHeight="1">
      <c r="A136" s="407"/>
      <c r="B136" s="406">
        <v>1</v>
      </c>
      <c r="C136" s="406" t="s">
        <v>286</v>
      </c>
      <c r="D136" s="274">
        <v>2024</v>
      </c>
      <c r="E136" s="43" t="s">
        <v>219</v>
      </c>
      <c r="F136" s="86">
        <f>G136+H136+I136+J136+K136</f>
        <v>1600.2</v>
      </c>
      <c r="G136" s="189"/>
      <c r="H136" s="189"/>
      <c r="I136" s="189">
        <v>600.20000000000005</v>
      </c>
      <c r="J136" s="189">
        <v>600</v>
      </c>
      <c r="K136" s="189">
        <v>400</v>
      </c>
      <c r="L136" s="43" t="s">
        <v>287</v>
      </c>
      <c r="M136" s="42"/>
      <c r="P136" s="11"/>
      <c r="Q136" s="11"/>
      <c r="R136" s="11"/>
    </row>
    <row r="137" spans="1:18" ht="75.75" customHeight="1">
      <c r="A137" s="407"/>
      <c r="B137" s="407"/>
      <c r="C137" s="407"/>
      <c r="D137" s="274">
        <v>2025</v>
      </c>
      <c r="E137" s="43" t="s">
        <v>219</v>
      </c>
      <c r="F137" s="86">
        <f t="shared" ref="F137:F138" si="37">G137+H137+I137+J137+K137</f>
        <v>1405.1</v>
      </c>
      <c r="G137" s="189"/>
      <c r="H137" s="189"/>
      <c r="I137" s="189">
        <v>405.1</v>
      </c>
      <c r="J137" s="189">
        <v>600</v>
      </c>
      <c r="K137" s="189">
        <v>400</v>
      </c>
      <c r="L137" s="43" t="s">
        <v>287</v>
      </c>
      <c r="M137" s="42"/>
      <c r="P137" s="11"/>
      <c r="Q137" s="11"/>
      <c r="R137" s="11"/>
    </row>
    <row r="138" spans="1:18" ht="72" customHeight="1">
      <c r="A138" s="407"/>
      <c r="B138" s="408"/>
      <c r="C138" s="408"/>
      <c r="D138" s="274">
        <v>2026</v>
      </c>
      <c r="E138" s="43" t="s">
        <v>219</v>
      </c>
      <c r="F138" s="86">
        <f t="shared" si="37"/>
        <v>913.8</v>
      </c>
      <c r="G138" s="189"/>
      <c r="H138" s="189"/>
      <c r="I138" s="189">
        <f>513.8-513.8</f>
        <v>0</v>
      </c>
      <c r="J138" s="189"/>
      <c r="K138" s="189">
        <f>400+513.8</f>
        <v>913.8</v>
      </c>
      <c r="L138" s="43" t="s">
        <v>287</v>
      </c>
      <c r="M138" s="42"/>
      <c r="P138" s="11"/>
      <c r="Q138" s="11"/>
      <c r="R138" s="11"/>
    </row>
    <row r="139" spans="1:18" ht="51" customHeight="1">
      <c r="A139" s="407"/>
      <c r="B139" s="406">
        <v>2</v>
      </c>
      <c r="C139" s="406" t="s">
        <v>288</v>
      </c>
      <c r="D139" s="274">
        <v>2024</v>
      </c>
      <c r="E139" s="43" t="s">
        <v>219</v>
      </c>
      <c r="F139" s="86">
        <f>G139+H139+I139+J139+K139</f>
        <v>969.4</v>
      </c>
      <c r="G139" s="189"/>
      <c r="H139" s="189"/>
      <c r="I139" s="189">
        <v>494.4</v>
      </c>
      <c r="J139" s="189">
        <v>25</v>
      </c>
      <c r="K139" s="189">
        <v>450</v>
      </c>
      <c r="L139" s="43" t="s">
        <v>292</v>
      </c>
      <c r="M139" s="42"/>
      <c r="P139" s="11"/>
      <c r="Q139" s="11"/>
      <c r="R139" s="11"/>
    </row>
    <row r="140" spans="1:18" ht="57" customHeight="1">
      <c r="A140" s="407"/>
      <c r="B140" s="407"/>
      <c r="C140" s="407"/>
      <c r="D140" s="274">
        <v>2025</v>
      </c>
      <c r="E140" s="43" t="s">
        <v>219</v>
      </c>
      <c r="F140" s="86">
        <f t="shared" ref="F140:F159" si="38">G140+H140+I140+J140+K140</f>
        <v>867.8</v>
      </c>
      <c r="G140" s="189"/>
      <c r="H140" s="189"/>
      <c r="I140" s="189">
        <v>342.8</v>
      </c>
      <c r="J140" s="189">
        <v>25</v>
      </c>
      <c r="K140" s="189">
        <v>500</v>
      </c>
      <c r="L140" s="43" t="s">
        <v>292</v>
      </c>
      <c r="M140" s="42"/>
      <c r="P140" s="11"/>
      <c r="Q140" s="11"/>
      <c r="R140" s="11"/>
    </row>
    <row r="141" spans="1:18" ht="122.25" customHeight="1">
      <c r="A141" s="408"/>
      <c r="B141" s="408"/>
      <c r="C141" s="408"/>
      <c r="D141" s="274">
        <v>2026</v>
      </c>
      <c r="E141" s="43" t="s">
        <v>219</v>
      </c>
      <c r="F141" s="86">
        <f t="shared" si="38"/>
        <v>907.9</v>
      </c>
      <c r="G141" s="189"/>
      <c r="H141" s="189"/>
      <c r="I141" s="189">
        <v>407.9</v>
      </c>
      <c r="J141" s="189"/>
      <c r="K141" s="189">
        <v>500</v>
      </c>
      <c r="L141" s="43" t="s">
        <v>292</v>
      </c>
      <c r="M141" s="42"/>
      <c r="P141" s="11"/>
      <c r="Q141" s="11"/>
      <c r="R141" s="11"/>
    </row>
    <row r="142" spans="1:18" ht="57" hidden="1" customHeight="1">
      <c r="A142" s="406" t="s">
        <v>1043</v>
      </c>
      <c r="B142" s="406">
        <v>1</v>
      </c>
      <c r="C142" s="406" t="s">
        <v>1090</v>
      </c>
      <c r="D142" s="274">
        <v>2024</v>
      </c>
      <c r="E142" s="43" t="s">
        <v>219</v>
      </c>
      <c r="F142" s="86">
        <f t="shared" si="38"/>
        <v>0</v>
      </c>
      <c r="G142" s="189"/>
      <c r="H142" s="189"/>
      <c r="I142" s="189"/>
      <c r="J142" s="189"/>
      <c r="K142" s="189"/>
      <c r="L142" s="43" t="s">
        <v>292</v>
      </c>
      <c r="M142" s="43"/>
      <c r="P142" s="11"/>
      <c r="Q142" s="11"/>
      <c r="R142" s="11"/>
    </row>
    <row r="143" spans="1:18" ht="66.75" hidden="1" customHeight="1">
      <c r="A143" s="407"/>
      <c r="B143" s="407"/>
      <c r="C143" s="407"/>
      <c r="D143" s="274">
        <v>2025</v>
      </c>
      <c r="E143" s="43" t="s">
        <v>219</v>
      </c>
      <c r="F143" s="86">
        <f t="shared" si="38"/>
        <v>0</v>
      </c>
      <c r="G143" s="189"/>
      <c r="H143" s="189"/>
      <c r="I143" s="189"/>
      <c r="J143" s="189"/>
      <c r="K143" s="189"/>
      <c r="L143" s="43" t="s">
        <v>292</v>
      </c>
      <c r="M143" s="43"/>
      <c r="P143" s="11"/>
      <c r="Q143" s="11"/>
      <c r="R143" s="11"/>
    </row>
    <row r="144" spans="1:18" ht="66.75" hidden="1" customHeight="1">
      <c r="A144" s="407"/>
      <c r="B144" s="408"/>
      <c r="C144" s="408"/>
      <c r="D144" s="274">
        <v>2026</v>
      </c>
      <c r="E144" s="43" t="s">
        <v>219</v>
      </c>
      <c r="F144" s="86">
        <f t="shared" si="38"/>
        <v>0</v>
      </c>
      <c r="G144" s="189"/>
      <c r="H144" s="189"/>
      <c r="I144" s="189"/>
      <c r="J144" s="189"/>
      <c r="K144" s="189"/>
      <c r="L144" s="43" t="s">
        <v>292</v>
      </c>
      <c r="M144" s="43"/>
      <c r="P144" s="11"/>
      <c r="Q144" s="11"/>
      <c r="R144" s="11"/>
    </row>
    <row r="145" spans="1:18" ht="65.25" hidden="1" customHeight="1">
      <c r="A145" s="407"/>
      <c r="B145" s="406">
        <v>2</v>
      </c>
      <c r="C145" s="406" t="s">
        <v>682</v>
      </c>
      <c r="D145" s="274">
        <v>2024</v>
      </c>
      <c r="E145" s="43" t="s">
        <v>219</v>
      </c>
      <c r="F145" s="86">
        <f t="shared" si="38"/>
        <v>0</v>
      </c>
      <c r="G145" s="189"/>
      <c r="H145" s="189"/>
      <c r="I145" s="189"/>
      <c r="J145" s="189"/>
      <c r="K145" s="189"/>
      <c r="L145" s="43" t="s">
        <v>292</v>
      </c>
      <c r="M145" s="43"/>
      <c r="P145" s="11"/>
      <c r="Q145" s="11"/>
      <c r="R145" s="11"/>
    </row>
    <row r="146" spans="1:18" ht="50.25" hidden="1" customHeight="1">
      <c r="A146" s="407"/>
      <c r="B146" s="407"/>
      <c r="C146" s="407"/>
      <c r="D146" s="274">
        <v>2025</v>
      </c>
      <c r="E146" s="43" t="s">
        <v>219</v>
      </c>
      <c r="F146" s="86">
        <f t="shared" si="38"/>
        <v>0</v>
      </c>
      <c r="G146" s="189"/>
      <c r="H146" s="189"/>
      <c r="I146" s="189"/>
      <c r="J146" s="189"/>
      <c r="K146" s="189"/>
      <c r="L146" s="43" t="s">
        <v>292</v>
      </c>
      <c r="M146" s="43"/>
      <c r="P146" s="11"/>
      <c r="Q146" s="11"/>
      <c r="R146" s="11"/>
    </row>
    <row r="147" spans="1:18" ht="52.5" hidden="1" customHeight="1">
      <c r="A147" s="407"/>
      <c r="B147" s="408"/>
      <c r="C147" s="408"/>
      <c r="D147" s="274">
        <v>2026</v>
      </c>
      <c r="E147" s="43" t="s">
        <v>219</v>
      </c>
      <c r="F147" s="86">
        <f t="shared" si="38"/>
        <v>0</v>
      </c>
      <c r="G147" s="189"/>
      <c r="H147" s="189"/>
      <c r="I147" s="189"/>
      <c r="J147" s="189"/>
      <c r="K147" s="189"/>
      <c r="L147" s="43" t="s">
        <v>292</v>
      </c>
      <c r="M147" s="43"/>
      <c r="P147" s="11"/>
      <c r="Q147" s="11"/>
      <c r="R147" s="11"/>
    </row>
    <row r="148" spans="1:18" ht="105.75" hidden="1" customHeight="1">
      <c r="A148" s="407"/>
      <c r="B148" s="406">
        <v>3</v>
      </c>
      <c r="C148" s="406" t="s">
        <v>713</v>
      </c>
      <c r="D148" s="274">
        <v>2024</v>
      </c>
      <c r="E148" s="43" t="s">
        <v>290</v>
      </c>
      <c r="F148" s="86">
        <f t="shared" si="38"/>
        <v>0</v>
      </c>
      <c r="G148" s="189"/>
      <c r="H148" s="189"/>
      <c r="I148" s="189"/>
      <c r="J148" s="189"/>
      <c r="K148" s="189"/>
      <c r="L148" s="43" t="s">
        <v>291</v>
      </c>
      <c r="M148" s="43"/>
      <c r="P148" s="11"/>
      <c r="Q148" s="11"/>
      <c r="R148" s="11"/>
    </row>
    <row r="149" spans="1:18" ht="98.25" hidden="1" customHeight="1">
      <c r="A149" s="407"/>
      <c r="B149" s="407"/>
      <c r="C149" s="407"/>
      <c r="D149" s="274">
        <v>2025</v>
      </c>
      <c r="E149" s="43" t="s">
        <v>290</v>
      </c>
      <c r="F149" s="86">
        <f t="shared" si="38"/>
        <v>0</v>
      </c>
      <c r="G149" s="189"/>
      <c r="H149" s="189"/>
      <c r="I149" s="189"/>
      <c r="J149" s="189"/>
      <c r="K149" s="189"/>
      <c r="L149" s="43" t="s">
        <v>291</v>
      </c>
      <c r="M149" s="43"/>
      <c r="P149" s="11"/>
      <c r="Q149" s="11"/>
      <c r="R149" s="11"/>
    </row>
    <row r="150" spans="1:18" ht="98.25" hidden="1" customHeight="1">
      <c r="A150" s="407"/>
      <c r="B150" s="408"/>
      <c r="C150" s="408"/>
      <c r="D150" s="274">
        <v>2026</v>
      </c>
      <c r="E150" s="43" t="s">
        <v>290</v>
      </c>
      <c r="F150" s="86">
        <f t="shared" si="38"/>
        <v>0</v>
      </c>
      <c r="G150" s="189"/>
      <c r="H150" s="189"/>
      <c r="I150" s="189"/>
      <c r="J150" s="189"/>
      <c r="K150" s="189"/>
      <c r="L150" s="43" t="s">
        <v>291</v>
      </c>
      <c r="M150" s="43"/>
      <c r="P150" s="11"/>
      <c r="Q150" s="11"/>
      <c r="R150" s="11"/>
    </row>
    <row r="151" spans="1:18" ht="84.75" hidden="1" customHeight="1">
      <c r="A151" s="407"/>
      <c r="B151" s="406">
        <v>4</v>
      </c>
      <c r="C151" s="406" t="s">
        <v>1091</v>
      </c>
      <c r="D151" s="274">
        <v>2024</v>
      </c>
      <c r="E151" s="43" t="s">
        <v>290</v>
      </c>
      <c r="F151" s="86">
        <f t="shared" si="38"/>
        <v>0</v>
      </c>
      <c r="G151" s="189"/>
      <c r="H151" s="189"/>
      <c r="I151" s="189"/>
      <c r="J151" s="189"/>
      <c r="K151" s="189"/>
      <c r="L151" s="43" t="s">
        <v>761</v>
      </c>
      <c r="M151" s="43"/>
      <c r="P151" s="11"/>
      <c r="Q151" s="11"/>
      <c r="R151" s="11"/>
    </row>
    <row r="152" spans="1:18" ht="86.25" hidden="1" customHeight="1">
      <c r="A152" s="407"/>
      <c r="B152" s="407"/>
      <c r="C152" s="407"/>
      <c r="D152" s="274">
        <v>2025</v>
      </c>
      <c r="E152" s="43" t="s">
        <v>290</v>
      </c>
      <c r="F152" s="86">
        <f t="shared" si="38"/>
        <v>0</v>
      </c>
      <c r="G152" s="189"/>
      <c r="H152" s="189"/>
      <c r="I152" s="63"/>
      <c r="J152" s="189"/>
      <c r="K152" s="189"/>
      <c r="L152" s="43" t="s">
        <v>761</v>
      </c>
      <c r="M152" s="43"/>
      <c r="P152" s="11"/>
      <c r="Q152" s="11"/>
      <c r="R152" s="104"/>
    </row>
    <row r="153" spans="1:18" ht="84.75" hidden="1" customHeight="1">
      <c r="A153" s="407"/>
      <c r="B153" s="408"/>
      <c r="C153" s="408"/>
      <c r="D153" s="274">
        <v>2026</v>
      </c>
      <c r="E153" s="43" t="s">
        <v>290</v>
      </c>
      <c r="F153" s="86">
        <f t="shared" si="38"/>
        <v>0</v>
      </c>
      <c r="G153" s="189"/>
      <c r="H153" s="189"/>
      <c r="I153" s="189"/>
      <c r="J153" s="189"/>
      <c r="K153" s="189"/>
      <c r="L153" s="43" t="s">
        <v>761</v>
      </c>
      <c r="M153" s="43"/>
      <c r="P153" s="11"/>
      <c r="Q153" s="11"/>
      <c r="R153" s="104"/>
    </row>
    <row r="154" spans="1:18" ht="90" hidden="1" customHeight="1">
      <c r="A154" s="407"/>
      <c r="B154" s="406">
        <v>5</v>
      </c>
      <c r="C154" s="406" t="s">
        <v>1092</v>
      </c>
      <c r="D154" s="274">
        <v>2024</v>
      </c>
      <c r="E154" s="43" t="s">
        <v>290</v>
      </c>
      <c r="F154" s="86">
        <f t="shared" si="38"/>
        <v>0</v>
      </c>
      <c r="G154" s="189"/>
      <c r="H154" s="189"/>
      <c r="I154" s="189"/>
      <c r="J154" s="189"/>
      <c r="K154" s="189"/>
      <c r="L154" s="43" t="s">
        <v>761</v>
      </c>
      <c r="M154" s="43"/>
      <c r="P154" s="11"/>
      <c r="Q154" s="11"/>
      <c r="R154" s="104"/>
    </row>
    <row r="155" spans="1:18" ht="96" hidden="1" customHeight="1">
      <c r="A155" s="407"/>
      <c r="B155" s="407"/>
      <c r="C155" s="407"/>
      <c r="D155" s="274">
        <v>2025</v>
      </c>
      <c r="E155" s="43" t="s">
        <v>290</v>
      </c>
      <c r="F155" s="86">
        <f t="shared" si="38"/>
        <v>0</v>
      </c>
      <c r="G155" s="189"/>
      <c r="H155" s="189"/>
      <c r="I155" s="189"/>
      <c r="J155" s="189"/>
      <c r="K155" s="189"/>
      <c r="L155" s="43" t="s">
        <v>761</v>
      </c>
      <c r="M155" s="43"/>
      <c r="P155" s="11"/>
      <c r="Q155" s="11"/>
      <c r="R155" s="104"/>
    </row>
    <row r="156" spans="1:18" ht="88.5" hidden="1" customHeight="1">
      <c r="A156" s="407"/>
      <c r="B156" s="408"/>
      <c r="C156" s="408"/>
      <c r="D156" s="274">
        <v>2026</v>
      </c>
      <c r="E156" s="43" t="s">
        <v>290</v>
      </c>
      <c r="F156" s="86">
        <f t="shared" si="38"/>
        <v>0</v>
      </c>
      <c r="G156" s="189"/>
      <c r="H156" s="189"/>
      <c r="I156" s="189"/>
      <c r="J156" s="189"/>
      <c r="K156" s="189"/>
      <c r="L156" s="43" t="s">
        <v>761</v>
      </c>
      <c r="M156" s="43"/>
      <c r="P156" s="11"/>
      <c r="Q156" s="11"/>
      <c r="R156" s="104"/>
    </row>
    <row r="157" spans="1:18" ht="88.5" customHeight="1">
      <c r="A157" s="407"/>
      <c r="B157" s="393">
        <v>3</v>
      </c>
      <c r="C157" s="465" t="s">
        <v>1103</v>
      </c>
      <c r="D157" s="274">
        <v>2024</v>
      </c>
      <c r="E157" s="43" t="s">
        <v>290</v>
      </c>
      <c r="F157" s="86">
        <f t="shared" si="38"/>
        <v>200</v>
      </c>
      <c r="G157" s="189"/>
      <c r="H157" s="189"/>
      <c r="I157" s="189">
        <v>200</v>
      </c>
      <c r="J157" s="189"/>
      <c r="K157" s="189"/>
      <c r="L157" s="43" t="s">
        <v>362</v>
      </c>
      <c r="M157" s="43">
        <v>3</v>
      </c>
      <c r="P157" s="11"/>
      <c r="Q157" s="11"/>
      <c r="R157" s="104"/>
    </row>
    <row r="158" spans="1:18" ht="88.5" customHeight="1">
      <c r="A158" s="407"/>
      <c r="B158" s="393"/>
      <c r="C158" s="465"/>
      <c r="D158" s="274">
        <v>2025</v>
      </c>
      <c r="E158" s="43" t="s">
        <v>290</v>
      </c>
      <c r="F158" s="86">
        <f t="shared" si="38"/>
        <v>100</v>
      </c>
      <c r="G158" s="189"/>
      <c r="H158" s="189"/>
      <c r="I158" s="189">
        <v>100</v>
      </c>
      <c r="J158" s="189"/>
      <c r="K158" s="189"/>
      <c r="L158" s="43" t="s">
        <v>362</v>
      </c>
      <c r="M158" s="43">
        <v>1</v>
      </c>
      <c r="P158" s="11"/>
      <c r="Q158" s="11"/>
      <c r="R158" s="104"/>
    </row>
    <row r="159" spans="1:18" ht="88.5" customHeight="1">
      <c r="A159" s="408"/>
      <c r="B159" s="393"/>
      <c r="C159" s="465"/>
      <c r="D159" s="274">
        <v>2026</v>
      </c>
      <c r="E159" s="43" t="s">
        <v>290</v>
      </c>
      <c r="F159" s="86">
        <f t="shared" si="38"/>
        <v>0</v>
      </c>
      <c r="G159" s="189"/>
      <c r="H159" s="189"/>
      <c r="I159" s="189">
        <v>0</v>
      </c>
      <c r="J159" s="189"/>
      <c r="K159" s="189"/>
      <c r="L159" s="43" t="s">
        <v>362</v>
      </c>
      <c r="M159" s="43"/>
      <c r="P159" s="11"/>
      <c r="Q159" s="11"/>
      <c r="R159" s="104"/>
    </row>
    <row r="160" spans="1:18" ht="22.5" customHeight="1">
      <c r="A160" s="359" t="s">
        <v>1049</v>
      </c>
      <c r="B160" s="360"/>
      <c r="C160" s="361"/>
      <c r="D160" s="274">
        <v>2024</v>
      </c>
      <c r="E160" s="43"/>
      <c r="F160" s="290">
        <f>G160+H160+I160+J160+K160</f>
        <v>25242.600000000002</v>
      </c>
      <c r="G160" s="86">
        <f t="shared" ref="G160:K162" si="39">G11+G14+G17+G20+G23+G27+G30+G34+G37+G40+G43+G46+G50+G53+G56+G60+G63+G67+G70+G73+G77+G80+G84+G87+G91+G94+G97+G100+G103+G106+G110+G113+G116+G120+G123+G126+G129+G132+G136+G139+G142+G145+G148+G151+G154+G157</f>
        <v>600</v>
      </c>
      <c r="H160" s="86">
        <f t="shared" si="39"/>
        <v>0</v>
      </c>
      <c r="I160" s="86">
        <f t="shared" si="39"/>
        <v>21159.600000000002</v>
      </c>
      <c r="J160" s="86">
        <f t="shared" si="39"/>
        <v>1170</v>
      </c>
      <c r="K160" s="86">
        <f t="shared" si="39"/>
        <v>2313</v>
      </c>
      <c r="L160" s="43"/>
      <c r="M160" s="43"/>
      <c r="P160" s="11"/>
      <c r="Q160" s="11"/>
      <c r="R160" s="104"/>
    </row>
    <row r="161" spans="1:18" ht="24.75" customHeight="1">
      <c r="A161" s="362"/>
      <c r="B161" s="363"/>
      <c r="C161" s="364"/>
      <c r="D161" s="274">
        <v>2025</v>
      </c>
      <c r="E161" s="43"/>
      <c r="F161" s="290">
        <f t="shared" ref="F161:F162" si="40">G161+H161+I161+J161+K161</f>
        <v>28570.6</v>
      </c>
      <c r="G161" s="86">
        <f t="shared" si="39"/>
        <v>540</v>
      </c>
      <c r="H161" s="86">
        <f t="shared" si="39"/>
        <v>0</v>
      </c>
      <c r="I161" s="86">
        <f>I12+I15+I18+I21+I24+I28+I31+I35+I38+I41+I44+I47+I51+I54+I57+I61+I64+I68+I71+I74+I78+I81+I85+I88+I92+I95+I98+I101+I104+I107+I111+I114+I117+I121+I124+I127+I130+I133+I137+I140+I143+I146+I149+I152+I155+I158</f>
        <v>24497.599999999999</v>
      </c>
      <c r="J161" s="86">
        <f t="shared" si="39"/>
        <v>1170</v>
      </c>
      <c r="K161" s="86">
        <f t="shared" si="39"/>
        <v>2363</v>
      </c>
      <c r="L161" s="43"/>
      <c r="M161" s="43"/>
      <c r="P161" s="11"/>
      <c r="Q161" s="11"/>
      <c r="R161" s="104"/>
    </row>
    <row r="162" spans="1:18" ht="24.75" customHeight="1">
      <c r="A162" s="362"/>
      <c r="B162" s="363"/>
      <c r="C162" s="364"/>
      <c r="D162" s="274">
        <v>2026</v>
      </c>
      <c r="E162" s="43"/>
      <c r="F162" s="290">
        <f t="shared" si="40"/>
        <v>23016.799999999999</v>
      </c>
      <c r="G162" s="86">
        <f t="shared" si="39"/>
        <v>0</v>
      </c>
      <c r="H162" s="86">
        <f t="shared" si="39"/>
        <v>0</v>
      </c>
      <c r="I162" s="86">
        <f t="shared" si="39"/>
        <v>20140</v>
      </c>
      <c r="J162" s="86">
        <f t="shared" si="39"/>
        <v>0</v>
      </c>
      <c r="K162" s="86">
        <f t="shared" si="39"/>
        <v>2876.8</v>
      </c>
      <c r="L162" s="43"/>
      <c r="M162" s="43"/>
      <c r="P162" s="11"/>
      <c r="Q162" s="11"/>
      <c r="R162" s="104"/>
    </row>
    <row r="163" spans="1:18" ht="34.5" customHeight="1">
      <c r="A163" s="365"/>
      <c r="B163" s="366"/>
      <c r="C163" s="367"/>
      <c r="D163" s="69" t="s">
        <v>1055</v>
      </c>
      <c r="E163" s="44"/>
      <c r="F163" s="15">
        <f>G163+H163+I163+J163+K163</f>
        <v>76830</v>
      </c>
      <c r="G163" s="15">
        <f t="shared" ref="G163:J163" si="41">G160+G161+G162</f>
        <v>1140</v>
      </c>
      <c r="H163" s="15">
        <f t="shared" si="41"/>
        <v>0</v>
      </c>
      <c r="I163" s="15">
        <f t="shared" si="41"/>
        <v>65797.2</v>
      </c>
      <c r="J163" s="15">
        <f t="shared" si="41"/>
        <v>2340</v>
      </c>
      <c r="K163" s="15">
        <f>K160+K161+K162</f>
        <v>7552.8</v>
      </c>
      <c r="L163" s="44"/>
      <c r="M163" s="44"/>
      <c r="N163" s="38"/>
      <c r="P163" s="269"/>
      <c r="Q163" s="11"/>
    </row>
    <row r="164" spans="1:18" ht="15" hidden="1" customHeight="1">
      <c r="A164" s="391" t="s">
        <v>819</v>
      </c>
      <c r="B164" s="391"/>
      <c r="C164" s="391"/>
      <c r="D164" s="391"/>
      <c r="E164" s="391"/>
      <c r="F164" s="391"/>
      <c r="G164" s="391"/>
      <c r="H164" s="391"/>
      <c r="I164" s="391"/>
      <c r="J164" s="391"/>
      <c r="K164" s="391"/>
      <c r="L164" s="391"/>
      <c r="M164" s="391"/>
      <c r="N164" s="38"/>
    </row>
    <row r="165" spans="1:18" ht="31.5" hidden="1" customHeight="1">
      <c r="A165" s="392" t="s">
        <v>344</v>
      </c>
      <c r="B165" s="43"/>
      <c r="C165" s="40" t="s">
        <v>345</v>
      </c>
      <c r="D165" s="43"/>
      <c r="E165" s="20"/>
      <c r="F165" s="112"/>
      <c r="G165" s="112"/>
      <c r="H165" s="112"/>
      <c r="I165" s="112"/>
      <c r="J165" s="112"/>
      <c r="K165" s="112"/>
      <c r="L165" s="29"/>
      <c r="M165" s="43"/>
    </row>
    <row r="166" spans="1:18" ht="223.5" hidden="1" customHeight="1">
      <c r="A166" s="392"/>
      <c r="B166" s="43">
        <v>1</v>
      </c>
      <c r="C166" s="29" t="s">
        <v>348</v>
      </c>
      <c r="D166" s="43">
        <v>2026</v>
      </c>
      <c r="E166" s="43" t="s">
        <v>346</v>
      </c>
      <c r="F166" s="32">
        <f>G166+H166+I166+J166+K166</f>
        <v>137</v>
      </c>
      <c r="G166" s="32"/>
      <c r="H166" s="32"/>
      <c r="I166" s="32">
        <v>137</v>
      </c>
      <c r="J166" s="112"/>
      <c r="K166" s="112"/>
      <c r="L166" s="43" t="s">
        <v>347</v>
      </c>
      <c r="M166" s="43" t="s">
        <v>157</v>
      </c>
    </row>
    <row r="167" spans="1:18" ht="174" hidden="1" customHeight="1">
      <c r="A167" s="392"/>
      <c r="B167" s="43">
        <v>2</v>
      </c>
      <c r="C167" s="29" t="s">
        <v>374</v>
      </c>
      <c r="D167" s="43">
        <v>2026</v>
      </c>
      <c r="E167" s="43" t="s">
        <v>346</v>
      </c>
      <c r="F167" s="32">
        <f>G167+H167+I167+J167+K167</f>
        <v>5</v>
      </c>
      <c r="G167" s="112"/>
      <c r="H167" s="112"/>
      <c r="I167" s="32">
        <v>5</v>
      </c>
      <c r="J167" s="112"/>
      <c r="K167" s="112"/>
      <c r="L167" s="43" t="s">
        <v>347</v>
      </c>
      <c r="M167" s="43" t="s">
        <v>144</v>
      </c>
    </row>
    <row r="168" spans="1:18" ht="46.5" hidden="1" customHeight="1">
      <c r="A168" s="392"/>
      <c r="B168" s="43"/>
      <c r="C168" s="40" t="s">
        <v>349</v>
      </c>
      <c r="D168" s="43"/>
      <c r="E168" s="20"/>
      <c r="F168" s="39"/>
      <c r="G168" s="39"/>
      <c r="H168" s="39"/>
      <c r="I168" s="129"/>
      <c r="J168" s="112"/>
      <c r="K168" s="112"/>
      <c r="L168" s="29"/>
      <c r="M168" s="43"/>
    </row>
    <row r="169" spans="1:18" ht="63.75" hidden="1" customHeight="1">
      <c r="A169" s="392"/>
      <c r="B169" s="43">
        <v>1</v>
      </c>
      <c r="C169" s="29" t="s">
        <v>369</v>
      </c>
      <c r="D169" s="43">
        <v>2026</v>
      </c>
      <c r="E169" s="43" t="s">
        <v>346</v>
      </c>
      <c r="F169" s="32">
        <f>G169+H169+I169+J169+K169</f>
        <v>200</v>
      </c>
      <c r="G169" s="112"/>
      <c r="H169" s="112"/>
      <c r="I169" s="32">
        <v>200</v>
      </c>
      <c r="J169" s="112"/>
      <c r="K169" s="112"/>
      <c r="L169" s="43" t="s">
        <v>350</v>
      </c>
      <c r="M169" s="43" t="s">
        <v>200</v>
      </c>
    </row>
    <row r="170" spans="1:18" ht="68.25" hidden="1" customHeight="1">
      <c r="A170" s="392"/>
      <c r="B170" s="43">
        <v>2</v>
      </c>
      <c r="C170" s="29" t="s">
        <v>351</v>
      </c>
      <c r="D170" s="43">
        <v>2026</v>
      </c>
      <c r="E170" s="43" t="s">
        <v>346</v>
      </c>
      <c r="F170" s="32">
        <f>G170+H170+I170+J170+K170</f>
        <v>280</v>
      </c>
      <c r="G170" s="112"/>
      <c r="H170" s="112"/>
      <c r="I170" s="32">
        <v>280</v>
      </c>
      <c r="J170" s="112"/>
      <c r="K170" s="112"/>
      <c r="L170" s="43" t="s">
        <v>352</v>
      </c>
      <c r="M170" s="43" t="s">
        <v>136</v>
      </c>
    </row>
    <row r="171" spans="1:18" ht="64.5" hidden="1" customHeight="1">
      <c r="A171" s="392"/>
      <c r="B171" s="44"/>
      <c r="C171" s="40" t="s">
        <v>707</v>
      </c>
      <c r="D171" s="43"/>
      <c r="E171" s="20"/>
      <c r="F171" s="39"/>
      <c r="G171" s="112"/>
      <c r="H171" s="112"/>
      <c r="I171" s="130"/>
      <c r="J171" s="112"/>
      <c r="K171" s="112"/>
      <c r="L171" s="29"/>
      <c r="M171" s="43"/>
    </row>
    <row r="172" spans="1:18" ht="97.5" hidden="1" customHeight="1">
      <c r="A172" s="392"/>
      <c r="B172" s="3"/>
      <c r="C172" s="14" t="s">
        <v>356</v>
      </c>
      <c r="D172" s="3"/>
      <c r="E172" s="3"/>
      <c r="F172" s="3"/>
      <c r="G172" s="3"/>
      <c r="H172" s="3"/>
      <c r="I172" s="100"/>
      <c r="J172" s="3"/>
      <c r="K172" s="3"/>
      <c r="L172" s="3"/>
      <c r="M172" s="3"/>
    </row>
    <row r="173" spans="1:18" ht="15.75" hidden="1" customHeight="1">
      <c r="A173" s="392"/>
      <c r="B173" s="41"/>
      <c r="C173" s="40" t="s">
        <v>357</v>
      </c>
      <c r="D173" s="43"/>
      <c r="E173" s="43"/>
      <c r="F173" s="39"/>
      <c r="G173" s="39"/>
      <c r="H173" s="39"/>
      <c r="I173" s="130"/>
      <c r="J173" s="112"/>
      <c r="K173" s="112"/>
      <c r="L173" s="43"/>
      <c r="M173" s="43"/>
    </row>
    <row r="174" spans="1:18" ht="115.5" hidden="1" customHeight="1">
      <c r="A174" s="392"/>
      <c r="B174" s="43">
        <v>1</v>
      </c>
      <c r="C174" s="29" t="s">
        <v>723</v>
      </c>
      <c r="D174" s="43">
        <v>2026</v>
      </c>
      <c r="E174" s="43" t="s">
        <v>346</v>
      </c>
      <c r="F174" s="32">
        <f>G174+H174+I174+J174+K174</f>
        <v>1900</v>
      </c>
      <c r="G174" s="112"/>
      <c r="H174" s="112"/>
      <c r="I174" s="112">
        <v>1900</v>
      </c>
      <c r="J174" s="112"/>
      <c r="K174" s="112"/>
      <c r="L174" s="43" t="s">
        <v>358</v>
      </c>
      <c r="M174" s="43" t="s">
        <v>142</v>
      </c>
    </row>
    <row r="175" spans="1:18" ht="15.75" hidden="1" customHeight="1">
      <c r="A175" s="392"/>
      <c r="B175" s="44"/>
      <c r="C175" s="40" t="s">
        <v>354</v>
      </c>
      <c r="D175" s="43"/>
      <c r="E175" s="43"/>
      <c r="F175" s="39"/>
      <c r="G175" s="39"/>
      <c r="H175" s="39"/>
      <c r="I175" s="130"/>
      <c r="J175" s="112"/>
      <c r="K175" s="112"/>
      <c r="L175" s="43"/>
      <c r="M175" s="43"/>
    </row>
    <row r="176" spans="1:18" ht="54.75" hidden="1" customHeight="1">
      <c r="A176" s="392"/>
      <c r="B176" s="43">
        <v>1</v>
      </c>
      <c r="C176" s="29" t="s">
        <v>359</v>
      </c>
      <c r="D176" s="43">
        <v>2026</v>
      </c>
      <c r="E176" s="43" t="s">
        <v>346</v>
      </c>
      <c r="F176" s="32">
        <f>G176+H176+I176+J176+K176</f>
        <v>2800</v>
      </c>
      <c r="G176" s="32"/>
      <c r="H176" s="32"/>
      <c r="I176" s="32">
        <v>2800</v>
      </c>
      <c r="J176" s="112"/>
      <c r="K176" s="112"/>
      <c r="L176" s="43" t="s">
        <v>358</v>
      </c>
      <c r="M176" s="43" t="s">
        <v>142</v>
      </c>
    </row>
    <row r="177" spans="1:13" ht="33" hidden="1" customHeight="1">
      <c r="A177" s="392"/>
      <c r="B177" s="44"/>
      <c r="C177" s="40" t="s">
        <v>714</v>
      </c>
      <c r="D177" s="43"/>
      <c r="E177" s="43"/>
      <c r="F177" s="39"/>
      <c r="G177" s="39"/>
      <c r="H177" s="39"/>
      <c r="I177" s="130"/>
      <c r="J177" s="112"/>
      <c r="K177" s="112"/>
      <c r="L177" s="43"/>
      <c r="M177" s="43"/>
    </row>
    <row r="178" spans="1:13" ht="54.75" hidden="1" customHeight="1">
      <c r="A178" s="392"/>
      <c r="B178" s="43">
        <v>1</v>
      </c>
      <c r="C178" s="29" t="s">
        <v>683</v>
      </c>
      <c r="D178" s="43">
        <v>2026</v>
      </c>
      <c r="E178" s="43" t="s">
        <v>346</v>
      </c>
      <c r="F178" s="32">
        <f>G178+H178+I178+J178+K178</f>
        <v>800</v>
      </c>
      <c r="G178" s="32"/>
      <c r="H178" s="32"/>
      <c r="I178" s="32">
        <v>800</v>
      </c>
      <c r="J178" s="32"/>
      <c r="K178" s="32"/>
      <c r="L178" s="43" t="s">
        <v>358</v>
      </c>
      <c r="M178" s="42" t="s">
        <v>142</v>
      </c>
    </row>
    <row r="179" spans="1:13" ht="33.75" hidden="1" customHeight="1">
      <c r="A179" s="392"/>
      <c r="B179" s="44"/>
      <c r="C179" s="40" t="s">
        <v>360</v>
      </c>
      <c r="D179" s="43"/>
      <c r="E179" s="29"/>
      <c r="F179" s="32"/>
      <c r="G179" s="13"/>
      <c r="H179" s="13"/>
      <c r="I179" s="129"/>
      <c r="J179" s="13"/>
      <c r="K179" s="32"/>
      <c r="L179" s="112"/>
      <c r="M179" s="112"/>
    </row>
    <row r="180" spans="1:13" ht="51" hidden="1" customHeight="1">
      <c r="A180" s="392"/>
      <c r="B180" s="43">
        <v>1</v>
      </c>
      <c r="C180" s="29" t="s">
        <v>373</v>
      </c>
      <c r="D180" s="43">
        <v>2026</v>
      </c>
      <c r="E180" s="43" t="s">
        <v>346</v>
      </c>
      <c r="F180" s="32">
        <f>G180+H180+I180+J180+K180</f>
        <v>3350</v>
      </c>
      <c r="G180" s="32"/>
      <c r="H180" s="32"/>
      <c r="I180" s="32">
        <v>3100</v>
      </c>
      <c r="J180" s="32">
        <v>250</v>
      </c>
      <c r="K180" s="32"/>
      <c r="L180" s="43" t="s">
        <v>358</v>
      </c>
      <c r="M180" s="42" t="s">
        <v>372</v>
      </c>
    </row>
    <row r="181" spans="1:13" ht="78.75" hidden="1" customHeight="1">
      <c r="A181" s="392"/>
      <c r="B181" s="43">
        <v>2</v>
      </c>
      <c r="C181" s="29" t="s">
        <v>361</v>
      </c>
      <c r="D181" s="43">
        <v>2026</v>
      </c>
      <c r="E181" s="20" t="s">
        <v>353</v>
      </c>
      <c r="F181" s="32">
        <f>G181+H181+I181+J181+K181</f>
        <v>250</v>
      </c>
      <c r="G181" s="32"/>
      <c r="H181" s="32"/>
      <c r="I181" s="32">
        <v>250</v>
      </c>
      <c r="J181" s="32"/>
      <c r="K181" s="32"/>
      <c r="L181" s="43" t="s">
        <v>371</v>
      </c>
      <c r="M181" s="42" t="s">
        <v>144</v>
      </c>
    </row>
    <row r="182" spans="1:13" ht="64.5" hidden="1" customHeight="1">
      <c r="A182" s="392"/>
      <c r="B182" s="44"/>
      <c r="C182" s="40" t="s">
        <v>363</v>
      </c>
      <c r="D182" s="43"/>
      <c r="E182" s="20"/>
      <c r="F182" s="32"/>
      <c r="G182" s="30"/>
      <c r="H182" s="39"/>
      <c r="I182" s="130"/>
      <c r="J182" s="112"/>
      <c r="K182" s="112"/>
      <c r="L182" s="43"/>
      <c r="M182" s="42"/>
    </row>
    <row r="183" spans="1:13" ht="62.25" hidden="1" customHeight="1">
      <c r="A183" s="392"/>
      <c r="B183" s="43">
        <v>1</v>
      </c>
      <c r="C183" s="29" t="s">
        <v>364</v>
      </c>
      <c r="D183" s="43">
        <v>2026</v>
      </c>
      <c r="E183" s="43" t="s">
        <v>346</v>
      </c>
      <c r="F183" s="32">
        <f>G183+H183+I183+J183+K183</f>
        <v>1300</v>
      </c>
      <c r="G183" s="20"/>
      <c r="H183" s="112"/>
      <c r="I183" s="32">
        <v>1300</v>
      </c>
      <c r="J183" s="112"/>
      <c r="K183" s="112"/>
      <c r="L183" s="43" t="s">
        <v>358</v>
      </c>
      <c r="M183" s="42" t="s">
        <v>372</v>
      </c>
    </row>
    <row r="184" spans="1:13" ht="178.5" hidden="1" customHeight="1">
      <c r="A184" s="392"/>
      <c r="B184" s="43">
        <v>2</v>
      </c>
      <c r="C184" s="29" t="s">
        <v>365</v>
      </c>
      <c r="D184" s="43">
        <v>2026</v>
      </c>
      <c r="E184" s="43" t="s">
        <v>355</v>
      </c>
      <c r="F184" s="32">
        <f>G184+H184+I184+J184+K184</f>
        <v>75</v>
      </c>
      <c r="G184" s="20"/>
      <c r="H184" s="112"/>
      <c r="I184" s="32">
        <v>75</v>
      </c>
      <c r="J184" s="112"/>
      <c r="K184" s="112"/>
      <c r="L184" s="43" t="s">
        <v>366</v>
      </c>
      <c r="M184" s="42" t="s">
        <v>536</v>
      </c>
    </row>
    <row r="185" spans="1:13" ht="15" hidden="1" customHeight="1">
      <c r="A185" s="3"/>
      <c r="B185" s="3"/>
      <c r="C185" s="44" t="s">
        <v>647</v>
      </c>
      <c r="D185" s="44"/>
      <c r="E185" s="44"/>
      <c r="F185" s="13">
        <f>G185+H185+I185+J185+K185</f>
        <v>11097</v>
      </c>
      <c r="G185" s="13">
        <f>SUM(G166:G184)</f>
        <v>0</v>
      </c>
      <c r="H185" s="13">
        <f t="shared" ref="H185:K185" si="42">SUM(H166:H184)</f>
        <v>0</v>
      </c>
      <c r="I185" s="13">
        <f t="shared" si="42"/>
        <v>10847</v>
      </c>
      <c r="J185" s="13">
        <f t="shared" si="42"/>
        <v>250</v>
      </c>
      <c r="K185" s="13">
        <f t="shared" si="42"/>
        <v>0</v>
      </c>
      <c r="L185" s="44"/>
      <c r="M185" s="44"/>
    </row>
    <row r="186" spans="1:13" ht="15" hidden="1" customHeight="1">
      <c r="A186" s="391" t="s">
        <v>820</v>
      </c>
      <c r="B186" s="391"/>
      <c r="C186" s="391"/>
      <c r="D186" s="391"/>
      <c r="E186" s="391"/>
      <c r="F186" s="391"/>
      <c r="G186" s="391"/>
      <c r="H186" s="391"/>
      <c r="I186" s="391"/>
      <c r="J186" s="391"/>
      <c r="K186" s="391"/>
      <c r="L186" s="391"/>
      <c r="M186" s="391"/>
    </row>
    <row r="187" spans="1:13" ht="34.5" hidden="1" customHeight="1">
      <c r="A187" s="392" t="s">
        <v>568</v>
      </c>
      <c r="B187" s="57"/>
      <c r="C187" s="58" t="s">
        <v>567</v>
      </c>
      <c r="D187" s="59"/>
      <c r="E187" s="59"/>
      <c r="F187" s="59"/>
      <c r="G187" s="59"/>
      <c r="H187" s="59"/>
      <c r="I187" s="59"/>
      <c r="J187" s="59"/>
      <c r="K187" s="59"/>
      <c r="L187" s="59"/>
      <c r="M187" s="59"/>
    </row>
    <row r="188" spans="1:13" ht="63.75" hidden="1" customHeight="1">
      <c r="A188" s="392"/>
      <c r="B188" s="27" t="s">
        <v>18</v>
      </c>
      <c r="C188" s="29" t="s">
        <v>735</v>
      </c>
      <c r="D188" s="43">
        <v>2026</v>
      </c>
      <c r="E188" s="43" t="s">
        <v>569</v>
      </c>
      <c r="F188" s="146">
        <f t="shared" ref="F188:F193" si="43">G188+H188+I188+J188+K188</f>
        <v>55</v>
      </c>
      <c r="G188" s="146"/>
      <c r="H188" s="146"/>
      <c r="I188" s="146">
        <v>55</v>
      </c>
      <c r="J188" s="146"/>
      <c r="K188" s="146"/>
      <c r="L188" s="43" t="s">
        <v>570</v>
      </c>
      <c r="M188" s="43" t="s">
        <v>25</v>
      </c>
    </row>
    <row r="189" spans="1:13" ht="142.5" hidden="1" customHeight="1">
      <c r="A189" s="392"/>
      <c r="B189" s="27" t="s">
        <v>205</v>
      </c>
      <c r="C189" s="29" t="s">
        <v>571</v>
      </c>
      <c r="D189" s="43">
        <v>2026</v>
      </c>
      <c r="E189" s="43" t="s">
        <v>569</v>
      </c>
      <c r="F189" s="146">
        <f t="shared" si="43"/>
        <v>250</v>
      </c>
      <c r="G189" s="146"/>
      <c r="H189" s="146"/>
      <c r="I189" s="146">
        <v>250</v>
      </c>
      <c r="J189" s="146"/>
      <c r="K189" s="146"/>
      <c r="L189" s="43" t="s">
        <v>570</v>
      </c>
      <c r="M189" s="43" t="s">
        <v>206</v>
      </c>
    </row>
    <row r="190" spans="1:13" ht="29.25" hidden="1" customHeight="1">
      <c r="A190" s="392"/>
      <c r="B190" s="27" t="s">
        <v>556</v>
      </c>
      <c r="C190" s="29" t="s">
        <v>572</v>
      </c>
      <c r="D190" s="43">
        <v>2026</v>
      </c>
      <c r="E190" s="43" t="s">
        <v>573</v>
      </c>
      <c r="F190" s="146">
        <f t="shared" si="43"/>
        <v>150</v>
      </c>
      <c r="G190" s="146"/>
      <c r="H190" s="146"/>
      <c r="I190" s="146">
        <v>150</v>
      </c>
      <c r="J190" s="146"/>
      <c r="K190" s="146"/>
      <c r="L190" s="43" t="s">
        <v>186</v>
      </c>
      <c r="M190" s="43" t="s">
        <v>206</v>
      </c>
    </row>
    <row r="191" spans="1:13" ht="129" hidden="1" customHeight="1">
      <c r="A191" s="392"/>
      <c r="B191" s="27" t="s">
        <v>470</v>
      </c>
      <c r="C191" s="29" t="s">
        <v>574</v>
      </c>
      <c r="D191" s="43">
        <v>2026</v>
      </c>
      <c r="E191" s="43" t="s">
        <v>573</v>
      </c>
      <c r="F191" s="146">
        <f t="shared" si="43"/>
        <v>600</v>
      </c>
      <c r="G191" s="146"/>
      <c r="H191" s="146"/>
      <c r="I191" s="146">
        <v>600</v>
      </c>
      <c r="J191" s="146"/>
      <c r="K191" s="146"/>
      <c r="L191" s="43" t="s">
        <v>186</v>
      </c>
      <c r="M191" s="43" t="s">
        <v>809</v>
      </c>
    </row>
    <row r="192" spans="1:13" ht="101.25" hidden="1" customHeight="1">
      <c r="A192" s="392"/>
      <c r="B192" s="27" t="s">
        <v>471</v>
      </c>
      <c r="C192" s="29" t="s">
        <v>575</v>
      </c>
      <c r="D192" s="43">
        <v>2026</v>
      </c>
      <c r="E192" s="43" t="s">
        <v>573</v>
      </c>
      <c r="F192" s="146">
        <f t="shared" si="43"/>
        <v>50</v>
      </c>
      <c r="G192" s="146"/>
      <c r="H192" s="146"/>
      <c r="I192" s="146">
        <v>50</v>
      </c>
      <c r="J192" s="146"/>
      <c r="K192" s="146"/>
      <c r="L192" s="43" t="s">
        <v>186</v>
      </c>
      <c r="M192" s="43" t="s">
        <v>480</v>
      </c>
    </row>
    <row r="193" spans="1:13" ht="126" hidden="1" customHeight="1">
      <c r="A193" s="392"/>
      <c r="B193" s="27" t="s">
        <v>472</v>
      </c>
      <c r="C193" s="29" t="s">
        <v>576</v>
      </c>
      <c r="D193" s="43">
        <v>2026</v>
      </c>
      <c r="E193" s="43" t="s">
        <v>573</v>
      </c>
      <c r="F193" s="146">
        <f t="shared" si="43"/>
        <v>100</v>
      </c>
      <c r="G193" s="146"/>
      <c r="H193" s="146"/>
      <c r="I193" s="146">
        <v>100</v>
      </c>
      <c r="J193" s="146"/>
      <c r="K193" s="146"/>
      <c r="L193" s="43" t="s">
        <v>577</v>
      </c>
      <c r="M193" s="43" t="s">
        <v>578</v>
      </c>
    </row>
    <row r="194" spans="1:13" ht="35.25" hidden="1" customHeight="1">
      <c r="A194" s="392"/>
      <c r="B194" s="43"/>
      <c r="C194" s="40" t="s">
        <v>579</v>
      </c>
      <c r="D194" s="43"/>
      <c r="E194" s="43"/>
      <c r="F194" s="146"/>
      <c r="G194" s="146"/>
      <c r="H194" s="146"/>
      <c r="I194" s="146"/>
      <c r="J194" s="146"/>
      <c r="K194" s="146"/>
      <c r="L194" s="43"/>
      <c r="M194" s="43"/>
    </row>
    <row r="195" spans="1:13" ht="98.25" hidden="1" customHeight="1">
      <c r="A195" s="392"/>
      <c r="B195" s="27" t="s">
        <v>18</v>
      </c>
      <c r="C195" s="144" t="s">
        <v>580</v>
      </c>
      <c r="D195" s="85">
        <v>2026</v>
      </c>
      <c r="E195" s="85" t="s">
        <v>569</v>
      </c>
      <c r="F195" s="132">
        <f t="shared" ref="F195:F201" si="44">G195+H195+I195+J195+K195</f>
        <v>30</v>
      </c>
      <c r="G195" s="132"/>
      <c r="H195" s="132"/>
      <c r="I195" s="132">
        <v>30</v>
      </c>
      <c r="J195" s="132"/>
      <c r="K195" s="132"/>
      <c r="L195" s="85" t="s">
        <v>186</v>
      </c>
      <c r="M195" s="85" t="s">
        <v>142</v>
      </c>
    </row>
    <row r="196" spans="1:13" ht="87.75" hidden="1" customHeight="1">
      <c r="A196" s="392"/>
      <c r="B196" s="78" t="s">
        <v>205</v>
      </c>
      <c r="C196" s="135" t="s">
        <v>810</v>
      </c>
      <c r="D196" s="136">
        <v>2026</v>
      </c>
      <c r="E196" s="136" t="s">
        <v>573</v>
      </c>
      <c r="F196" s="132">
        <f t="shared" si="44"/>
        <v>105</v>
      </c>
      <c r="G196" s="136"/>
      <c r="H196" s="136"/>
      <c r="I196" s="137">
        <v>105</v>
      </c>
      <c r="J196" s="136"/>
      <c r="K196" s="136"/>
      <c r="L196" s="136" t="s">
        <v>186</v>
      </c>
      <c r="M196" s="136" t="s">
        <v>800</v>
      </c>
    </row>
    <row r="197" spans="1:13" ht="76.5" hidden="1" customHeight="1">
      <c r="A197" s="392"/>
      <c r="B197" s="78" t="s">
        <v>556</v>
      </c>
      <c r="C197" s="135" t="s">
        <v>811</v>
      </c>
      <c r="D197" s="136">
        <v>2026</v>
      </c>
      <c r="E197" s="136" t="s">
        <v>569</v>
      </c>
      <c r="F197" s="132">
        <f t="shared" si="44"/>
        <v>50</v>
      </c>
      <c r="G197" s="136"/>
      <c r="H197" s="136"/>
      <c r="I197" s="137">
        <v>50</v>
      </c>
      <c r="J197" s="136"/>
      <c r="K197" s="136"/>
      <c r="L197" s="136" t="s">
        <v>186</v>
      </c>
      <c r="M197" s="136" t="s">
        <v>800</v>
      </c>
    </row>
    <row r="198" spans="1:13" ht="54" hidden="1" customHeight="1">
      <c r="A198" s="392"/>
      <c r="B198" s="78" t="s">
        <v>470</v>
      </c>
      <c r="C198" s="135" t="s">
        <v>812</v>
      </c>
      <c r="D198" s="136">
        <v>2026</v>
      </c>
      <c r="E198" s="136" t="s">
        <v>573</v>
      </c>
      <c r="F198" s="132">
        <f t="shared" si="44"/>
        <v>1500</v>
      </c>
      <c r="G198" s="136"/>
      <c r="H198" s="136"/>
      <c r="I198" s="137">
        <v>1500</v>
      </c>
      <c r="J198" s="136"/>
      <c r="K198" s="136"/>
      <c r="L198" s="136" t="s">
        <v>186</v>
      </c>
      <c r="M198" s="136" t="s">
        <v>813</v>
      </c>
    </row>
    <row r="199" spans="1:13" ht="87.75" hidden="1" customHeight="1">
      <c r="A199" s="392"/>
      <c r="B199" s="78" t="s">
        <v>471</v>
      </c>
      <c r="C199" s="135" t="s">
        <v>814</v>
      </c>
      <c r="D199" s="136">
        <v>2026</v>
      </c>
      <c r="E199" s="136" t="s">
        <v>573</v>
      </c>
      <c r="F199" s="132">
        <f t="shared" si="44"/>
        <v>80</v>
      </c>
      <c r="G199" s="137"/>
      <c r="H199" s="137"/>
      <c r="I199" s="137">
        <v>80</v>
      </c>
      <c r="J199" s="136"/>
      <c r="K199" s="136"/>
      <c r="L199" s="136" t="s">
        <v>815</v>
      </c>
      <c r="M199" s="136" t="s">
        <v>816</v>
      </c>
    </row>
    <row r="200" spans="1:13" ht="69.75" hidden="1" customHeight="1">
      <c r="A200" s="392"/>
      <c r="B200" s="78" t="s">
        <v>472</v>
      </c>
      <c r="C200" s="138" t="s">
        <v>902</v>
      </c>
      <c r="D200" s="139">
        <v>2026</v>
      </c>
      <c r="E200" s="139" t="s">
        <v>573</v>
      </c>
      <c r="F200" s="132">
        <f t="shared" si="44"/>
        <v>350</v>
      </c>
      <c r="G200" s="140"/>
      <c r="H200" s="140"/>
      <c r="I200" s="140">
        <v>350</v>
      </c>
      <c r="J200" s="139"/>
      <c r="K200" s="139"/>
      <c r="L200" s="139" t="s">
        <v>443</v>
      </c>
      <c r="M200" s="139" t="s">
        <v>817</v>
      </c>
    </row>
    <row r="201" spans="1:13" ht="54.75" hidden="1" customHeight="1">
      <c r="A201" s="392"/>
      <c r="B201" s="78" t="s">
        <v>367</v>
      </c>
      <c r="C201" s="135" t="s">
        <v>818</v>
      </c>
      <c r="D201" s="136">
        <v>2026</v>
      </c>
      <c r="E201" s="136" t="s">
        <v>569</v>
      </c>
      <c r="F201" s="60">
        <f t="shared" si="44"/>
        <v>250</v>
      </c>
      <c r="G201" s="137"/>
      <c r="H201" s="137"/>
      <c r="I201" s="137">
        <v>250</v>
      </c>
      <c r="J201" s="136"/>
      <c r="K201" s="136"/>
      <c r="L201" s="136" t="s">
        <v>443</v>
      </c>
      <c r="M201" s="136" t="s">
        <v>817</v>
      </c>
    </row>
    <row r="202" spans="1:13" ht="50.25" hidden="1" customHeight="1">
      <c r="A202" s="392"/>
      <c r="B202" s="27"/>
      <c r="C202" s="114" t="s">
        <v>581</v>
      </c>
      <c r="D202" s="133"/>
      <c r="E202" s="133"/>
      <c r="F202" s="60"/>
      <c r="G202" s="117"/>
      <c r="H202" s="117"/>
      <c r="I202" s="117"/>
      <c r="J202" s="117"/>
      <c r="K202" s="117"/>
      <c r="L202" s="133"/>
      <c r="M202" s="133"/>
    </row>
    <row r="203" spans="1:13" ht="108" hidden="1" customHeight="1">
      <c r="A203" s="392"/>
      <c r="B203" s="27" t="s">
        <v>18</v>
      </c>
      <c r="C203" s="29" t="s">
        <v>582</v>
      </c>
      <c r="D203" s="43">
        <v>2026</v>
      </c>
      <c r="E203" s="43" t="s">
        <v>573</v>
      </c>
      <c r="F203" s="60">
        <f>G203+H203+I203+J203+K203</f>
        <v>300</v>
      </c>
      <c r="G203" s="146"/>
      <c r="H203" s="146"/>
      <c r="I203" s="146">
        <v>300</v>
      </c>
      <c r="J203" s="146"/>
      <c r="K203" s="146"/>
      <c r="L203" s="43" t="s">
        <v>583</v>
      </c>
      <c r="M203" s="43" t="s">
        <v>584</v>
      </c>
    </row>
    <row r="204" spans="1:13" ht="113.25" hidden="1" customHeight="1">
      <c r="A204" s="392"/>
      <c r="B204" s="27" t="s">
        <v>205</v>
      </c>
      <c r="C204" s="144" t="s">
        <v>585</v>
      </c>
      <c r="D204" s="85">
        <v>2026</v>
      </c>
      <c r="E204" s="85" t="s">
        <v>586</v>
      </c>
      <c r="F204" s="132">
        <f>G204+H204+I204+J204+K204</f>
        <v>150</v>
      </c>
      <c r="G204" s="79"/>
      <c r="H204" s="79"/>
      <c r="I204" s="79">
        <v>150</v>
      </c>
      <c r="J204" s="79"/>
      <c r="K204" s="79"/>
      <c r="L204" s="85" t="s">
        <v>362</v>
      </c>
      <c r="M204" s="85" t="s">
        <v>142</v>
      </c>
    </row>
    <row r="205" spans="1:13" ht="33" hidden="1" customHeight="1">
      <c r="A205" s="392"/>
      <c r="B205" s="27"/>
      <c r="C205" s="40" t="s">
        <v>587</v>
      </c>
      <c r="D205" s="43"/>
      <c r="E205" s="43"/>
      <c r="F205" s="146"/>
      <c r="G205" s="146"/>
      <c r="H205" s="146"/>
      <c r="I205" s="146"/>
      <c r="J205" s="146"/>
      <c r="K205" s="146"/>
      <c r="L205" s="43"/>
      <c r="M205" s="43"/>
    </row>
    <row r="206" spans="1:13" ht="81" hidden="1" customHeight="1">
      <c r="A206" s="392"/>
      <c r="B206" s="27" t="s">
        <v>18</v>
      </c>
      <c r="C206" s="29" t="s">
        <v>588</v>
      </c>
      <c r="D206" s="43">
        <v>2026</v>
      </c>
      <c r="E206" s="43" t="s">
        <v>589</v>
      </c>
      <c r="F206" s="60">
        <f>G206+H206+I206+J206+K206</f>
        <v>300</v>
      </c>
      <c r="G206" s="60"/>
      <c r="H206" s="60"/>
      <c r="I206" s="60">
        <v>300</v>
      </c>
      <c r="J206" s="60"/>
      <c r="K206" s="60"/>
      <c r="L206" s="43" t="s">
        <v>362</v>
      </c>
      <c r="M206" s="43" t="s">
        <v>142</v>
      </c>
    </row>
    <row r="207" spans="1:13" ht="80.25" hidden="1" customHeight="1">
      <c r="A207" s="392"/>
      <c r="B207" s="27" t="s">
        <v>205</v>
      </c>
      <c r="C207" s="29" t="s">
        <v>590</v>
      </c>
      <c r="D207" s="43">
        <v>2026</v>
      </c>
      <c r="E207" s="43" t="s">
        <v>589</v>
      </c>
      <c r="F207" s="60">
        <f>G207+H207+I207+J207+K207</f>
        <v>300</v>
      </c>
      <c r="G207" s="60"/>
      <c r="H207" s="60"/>
      <c r="I207" s="60">
        <v>300</v>
      </c>
      <c r="J207" s="60"/>
      <c r="K207" s="60"/>
      <c r="L207" s="43" t="s">
        <v>362</v>
      </c>
      <c r="M207" s="43" t="s">
        <v>142</v>
      </c>
    </row>
    <row r="208" spans="1:13" ht="81.75" hidden="1" customHeight="1">
      <c r="A208" s="392"/>
      <c r="B208" s="27" t="s">
        <v>556</v>
      </c>
      <c r="C208" s="29" t="s">
        <v>643</v>
      </c>
      <c r="D208" s="43">
        <v>2026</v>
      </c>
      <c r="E208" s="43" t="s">
        <v>589</v>
      </c>
      <c r="F208" s="60">
        <f>G208+H208+I208+J208+K208</f>
        <v>600</v>
      </c>
      <c r="G208" s="60"/>
      <c r="H208" s="60"/>
      <c r="I208" s="60">
        <v>600</v>
      </c>
      <c r="J208" s="60"/>
      <c r="K208" s="60"/>
      <c r="L208" s="43" t="s">
        <v>362</v>
      </c>
      <c r="M208" s="43" t="s">
        <v>142</v>
      </c>
    </row>
    <row r="209" spans="1:13" ht="101.25" hidden="1" customHeight="1">
      <c r="A209" s="392"/>
      <c r="B209" s="27" t="s">
        <v>470</v>
      </c>
      <c r="C209" s="29" t="s">
        <v>642</v>
      </c>
      <c r="D209" s="43">
        <v>2026</v>
      </c>
      <c r="E209" s="43" t="s">
        <v>589</v>
      </c>
      <c r="F209" s="60">
        <f>G209+H209+I209+J209+K209</f>
        <v>270</v>
      </c>
      <c r="G209" s="60"/>
      <c r="H209" s="60"/>
      <c r="I209" s="60">
        <v>270</v>
      </c>
      <c r="J209" s="60"/>
      <c r="K209" s="60"/>
      <c r="L209" s="43" t="s">
        <v>592</v>
      </c>
      <c r="M209" s="43" t="s">
        <v>142</v>
      </c>
    </row>
    <row r="210" spans="1:13" ht="117.75" hidden="1" customHeight="1">
      <c r="A210" s="392"/>
      <c r="B210" s="27" t="s">
        <v>471</v>
      </c>
      <c r="C210" s="29" t="s">
        <v>728</v>
      </c>
      <c r="D210" s="43">
        <v>2026</v>
      </c>
      <c r="E210" s="43" t="s">
        <v>589</v>
      </c>
      <c r="F210" s="60">
        <f>G210+H210+I210+J210+K210</f>
        <v>300</v>
      </c>
      <c r="G210" s="60"/>
      <c r="H210" s="60"/>
      <c r="I210" s="60">
        <v>300</v>
      </c>
      <c r="J210" s="60"/>
      <c r="K210" s="60"/>
      <c r="L210" s="43" t="s">
        <v>727</v>
      </c>
      <c r="M210" s="43" t="s">
        <v>28</v>
      </c>
    </row>
    <row r="211" spans="1:13" ht="32.25" hidden="1" customHeight="1">
      <c r="A211" s="392"/>
      <c r="B211" s="27"/>
      <c r="C211" s="40" t="s">
        <v>593</v>
      </c>
      <c r="D211" s="43"/>
      <c r="E211" s="43"/>
      <c r="F211" s="146"/>
      <c r="G211" s="60"/>
      <c r="H211" s="60"/>
      <c r="I211" s="60"/>
      <c r="J211" s="60"/>
      <c r="K211" s="60"/>
      <c r="L211" s="43"/>
      <c r="M211" s="43"/>
    </row>
    <row r="212" spans="1:13" ht="162" hidden="1" customHeight="1">
      <c r="A212" s="392"/>
      <c r="B212" s="27" t="s">
        <v>18</v>
      </c>
      <c r="C212" s="29" t="s">
        <v>594</v>
      </c>
      <c r="D212" s="43">
        <v>2026</v>
      </c>
      <c r="E212" s="43" t="s">
        <v>586</v>
      </c>
      <c r="F212" s="60">
        <f>G212+H212+I212+J212+K212</f>
        <v>150</v>
      </c>
      <c r="G212" s="60"/>
      <c r="H212" s="60"/>
      <c r="I212" s="60">
        <v>150</v>
      </c>
      <c r="J212" s="60"/>
      <c r="K212" s="60"/>
      <c r="L212" s="43" t="s">
        <v>362</v>
      </c>
      <c r="M212" s="43" t="s">
        <v>142</v>
      </c>
    </row>
    <row r="213" spans="1:13" ht="78.75" hidden="1" customHeight="1">
      <c r="A213" s="392"/>
      <c r="B213" s="27" t="s">
        <v>205</v>
      </c>
      <c r="C213" s="29" t="s">
        <v>595</v>
      </c>
      <c r="D213" s="43">
        <v>2026</v>
      </c>
      <c r="E213" s="43" t="s">
        <v>569</v>
      </c>
      <c r="F213" s="60">
        <f>G213+H213+I213+J213+K213</f>
        <v>950</v>
      </c>
      <c r="G213" s="60"/>
      <c r="H213" s="60"/>
      <c r="I213" s="60">
        <v>950</v>
      </c>
      <c r="J213" s="60"/>
      <c r="K213" s="60"/>
      <c r="L213" s="43" t="s">
        <v>443</v>
      </c>
      <c r="M213" s="43" t="s">
        <v>596</v>
      </c>
    </row>
    <row r="214" spans="1:13" ht="47.25" hidden="1" customHeight="1">
      <c r="A214" s="392"/>
      <c r="B214" s="27" t="s">
        <v>556</v>
      </c>
      <c r="C214" s="29" t="s">
        <v>597</v>
      </c>
      <c r="D214" s="43">
        <v>2026</v>
      </c>
      <c r="E214" s="43" t="s">
        <v>573</v>
      </c>
      <c r="F214" s="60"/>
      <c r="G214" s="60"/>
      <c r="H214" s="60"/>
      <c r="I214" s="60"/>
      <c r="J214" s="60"/>
      <c r="K214" s="60"/>
      <c r="L214" s="43"/>
      <c r="M214" s="43"/>
    </row>
    <row r="215" spans="1:13" ht="34.5" hidden="1" customHeight="1">
      <c r="A215" s="392"/>
      <c r="B215" s="27" t="s">
        <v>468</v>
      </c>
      <c r="C215" s="29" t="s">
        <v>598</v>
      </c>
      <c r="D215" s="43">
        <v>2026</v>
      </c>
      <c r="E215" s="43" t="s">
        <v>573</v>
      </c>
      <c r="F215" s="60">
        <f t="shared" ref="F215:F230" si="45">G215+H215+I215+J215+K215</f>
        <v>13.4</v>
      </c>
      <c r="G215" s="60"/>
      <c r="H215" s="60"/>
      <c r="I215" s="60">
        <v>13.4</v>
      </c>
      <c r="J215" s="60"/>
      <c r="K215" s="60"/>
      <c r="L215" s="43" t="s">
        <v>599</v>
      </c>
      <c r="M215" s="43" t="s">
        <v>600</v>
      </c>
    </row>
    <row r="216" spans="1:13" ht="32.25" hidden="1" customHeight="1">
      <c r="A216" s="392"/>
      <c r="B216" s="27" t="s">
        <v>469</v>
      </c>
      <c r="C216" s="29" t="s">
        <v>601</v>
      </c>
      <c r="D216" s="43">
        <v>2026</v>
      </c>
      <c r="E216" s="43" t="s">
        <v>573</v>
      </c>
      <c r="F216" s="60">
        <f t="shared" si="45"/>
        <v>48.2</v>
      </c>
      <c r="G216" s="60"/>
      <c r="H216" s="60"/>
      <c r="I216" s="60">
        <v>48.2</v>
      </c>
      <c r="J216" s="60"/>
      <c r="K216" s="60"/>
      <c r="L216" s="43" t="s">
        <v>455</v>
      </c>
      <c r="M216" s="43" t="s">
        <v>497</v>
      </c>
    </row>
    <row r="217" spans="1:13" ht="35.25" hidden="1" customHeight="1">
      <c r="A217" s="392"/>
      <c r="B217" s="27" t="s">
        <v>602</v>
      </c>
      <c r="C217" s="29" t="s">
        <v>603</v>
      </c>
      <c r="D217" s="43">
        <v>2026</v>
      </c>
      <c r="E217" s="43" t="s">
        <v>573</v>
      </c>
      <c r="F217" s="60">
        <f t="shared" si="45"/>
        <v>41.7</v>
      </c>
      <c r="G217" s="60"/>
      <c r="H217" s="60"/>
      <c r="I217" s="60">
        <v>41.7</v>
      </c>
      <c r="J217" s="60"/>
      <c r="K217" s="60"/>
      <c r="L217" s="43" t="s">
        <v>455</v>
      </c>
      <c r="M217" s="43" t="s">
        <v>25</v>
      </c>
    </row>
    <row r="218" spans="1:13" ht="33" hidden="1" customHeight="1">
      <c r="A218" s="392"/>
      <c r="B218" s="27" t="s">
        <v>604</v>
      </c>
      <c r="C218" s="29" t="s">
        <v>605</v>
      </c>
      <c r="D218" s="43">
        <v>2026</v>
      </c>
      <c r="E218" s="43" t="s">
        <v>573</v>
      </c>
      <c r="F218" s="60">
        <f t="shared" si="45"/>
        <v>18.2</v>
      </c>
      <c r="G218" s="60"/>
      <c r="H218" s="60"/>
      <c r="I218" s="60">
        <v>18.2</v>
      </c>
      <c r="J218" s="60"/>
      <c r="K218" s="60"/>
      <c r="L218" s="43" t="s">
        <v>606</v>
      </c>
      <c r="M218" s="43" t="s">
        <v>25</v>
      </c>
    </row>
    <row r="219" spans="1:13" ht="42" hidden="1" customHeight="1">
      <c r="A219" s="392"/>
      <c r="B219" s="27" t="s">
        <v>607</v>
      </c>
      <c r="C219" s="29" t="s">
        <v>608</v>
      </c>
      <c r="D219" s="43">
        <v>2026</v>
      </c>
      <c r="E219" s="43" t="s">
        <v>573</v>
      </c>
      <c r="F219" s="60">
        <f t="shared" si="45"/>
        <v>11.95</v>
      </c>
      <c r="G219" s="60"/>
      <c r="H219" s="60"/>
      <c r="I219" s="60">
        <v>11.95</v>
      </c>
      <c r="J219" s="60"/>
      <c r="K219" s="60"/>
      <c r="L219" s="43" t="s">
        <v>455</v>
      </c>
      <c r="M219" s="43" t="s">
        <v>28</v>
      </c>
    </row>
    <row r="220" spans="1:13" ht="45" hidden="1" customHeight="1">
      <c r="A220" s="392"/>
      <c r="B220" s="27" t="s">
        <v>609</v>
      </c>
      <c r="C220" s="29" t="s">
        <v>610</v>
      </c>
      <c r="D220" s="43">
        <v>2026</v>
      </c>
      <c r="E220" s="43" t="s">
        <v>573</v>
      </c>
      <c r="F220" s="60">
        <f t="shared" si="45"/>
        <v>21.5</v>
      </c>
      <c r="G220" s="60"/>
      <c r="H220" s="60"/>
      <c r="I220" s="60">
        <v>21.5</v>
      </c>
      <c r="J220" s="60"/>
      <c r="K220" s="60"/>
      <c r="L220" s="43" t="s">
        <v>611</v>
      </c>
      <c r="M220" s="43" t="s">
        <v>31</v>
      </c>
    </row>
    <row r="221" spans="1:13" ht="33" hidden="1" customHeight="1">
      <c r="A221" s="392"/>
      <c r="B221" s="27" t="s">
        <v>612</v>
      </c>
      <c r="C221" s="29" t="s">
        <v>613</v>
      </c>
      <c r="D221" s="43">
        <v>2026</v>
      </c>
      <c r="E221" s="43" t="s">
        <v>573</v>
      </c>
      <c r="F221" s="60">
        <f t="shared" si="45"/>
        <v>1086.7</v>
      </c>
      <c r="G221" s="60"/>
      <c r="H221" s="60"/>
      <c r="I221" s="60">
        <v>1086.7</v>
      </c>
      <c r="J221" s="60"/>
      <c r="K221" s="60"/>
      <c r="L221" s="43" t="s">
        <v>455</v>
      </c>
      <c r="M221" s="43" t="s">
        <v>497</v>
      </c>
    </row>
    <row r="222" spans="1:13" ht="33" hidden="1" customHeight="1">
      <c r="A222" s="392"/>
      <c r="B222" s="27" t="s">
        <v>614</v>
      </c>
      <c r="C222" s="29" t="s">
        <v>615</v>
      </c>
      <c r="D222" s="43">
        <v>2026</v>
      </c>
      <c r="E222" s="43" t="s">
        <v>573</v>
      </c>
      <c r="F222" s="60">
        <f t="shared" si="45"/>
        <v>76.2</v>
      </c>
      <c r="G222" s="60"/>
      <c r="H222" s="60"/>
      <c r="I222" s="60">
        <v>76.2</v>
      </c>
      <c r="J222" s="60"/>
      <c r="K222" s="60"/>
      <c r="L222" s="43" t="s">
        <v>455</v>
      </c>
      <c r="M222" s="43" t="s">
        <v>28</v>
      </c>
    </row>
    <row r="223" spans="1:13" ht="39" hidden="1" customHeight="1">
      <c r="A223" s="392"/>
      <c r="B223" s="27" t="s">
        <v>616</v>
      </c>
      <c r="C223" s="29" t="s">
        <v>617</v>
      </c>
      <c r="D223" s="43">
        <v>2026</v>
      </c>
      <c r="E223" s="43" t="s">
        <v>573</v>
      </c>
      <c r="F223" s="60">
        <f t="shared" si="45"/>
        <v>13.25</v>
      </c>
      <c r="G223" s="60"/>
      <c r="H223" s="60"/>
      <c r="I223" s="60">
        <v>13.25</v>
      </c>
      <c r="J223" s="60"/>
      <c r="K223" s="60"/>
      <c r="L223" s="43" t="s">
        <v>455</v>
      </c>
      <c r="M223" s="43" t="s">
        <v>28</v>
      </c>
    </row>
    <row r="224" spans="1:13" ht="36.75" hidden="1" customHeight="1">
      <c r="A224" s="392"/>
      <c r="B224" s="27" t="s">
        <v>618</v>
      </c>
      <c r="C224" s="29" t="s">
        <v>619</v>
      </c>
      <c r="D224" s="43">
        <v>2026</v>
      </c>
      <c r="E224" s="43" t="s">
        <v>573</v>
      </c>
      <c r="F224" s="60">
        <f t="shared" si="45"/>
        <v>11.7</v>
      </c>
      <c r="G224" s="60"/>
      <c r="H224" s="60"/>
      <c r="I224" s="60">
        <v>11.7</v>
      </c>
      <c r="J224" s="60"/>
      <c r="K224" s="60"/>
      <c r="L224" s="43" t="s">
        <v>455</v>
      </c>
      <c r="M224" s="43" t="s">
        <v>25</v>
      </c>
    </row>
    <row r="225" spans="1:13" ht="30.75" hidden="1" customHeight="1">
      <c r="A225" s="392"/>
      <c r="B225" s="27" t="s">
        <v>620</v>
      </c>
      <c r="C225" s="29" t="s">
        <v>621</v>
      </c>
      <c r="D225" s="43">
        <v>2026</v>
      </c>
      <c r="E225" s="43" t="s">
        <v>573</v>
      </c>
      <c r="F225" s="60">
        <f t="shared" si="45"/>
        <v>22.2</v>
      </c>
      <c r="G225" s="60"/>
      <c r="H225" s="60"/>
      <c r="I225" s="60">
        <v>22.2</v>
      </c>
      <c r="J225" s="60"/>
      <c r="K225" s="60"/>
      <c r="L225" s="43" t="s">
        <v>455</v>
      </c>
      <c r="M225" s="43" t="s">
        <v>28</v>
      </c>
    </row>
    <row r="226" spans="1:13" ht="21" hidden="1" customHeight="1">
      <c r="A226" s="392"/>
      <c r="B226" s="27" t="s">
        <v>622</v>
      </c>
      <c r="C226" s="29" t="s">
        <v>623</v>
      </c>
      <c r="D226" s="43">
        <v>2026</v>
      </c>
      <c r="E226" s="43" t="s">
        <v>573</v>
      </c>
      <c r="F226" s="60">
        <f t="shared" si="45"/>
        <v>15.7</v>
      </c>
      <c r="G226" s="60"/>
      <c r="H226" s="60"/>
      <c r="I226" s="60">
        <v>15.7</v>
      </c>
      <c r="J226" s="60"/>
      <c r="K226" s="60"/>
      <c r="L226" s="43"/>
      <c r="M226" s="43"/>
    </row>
    <row r="227" spans="1:13" ht="35.25" hidden="1" customHeight="1">
      <c r="A227" s="392"/>
      <c r="B227" s="27" t="s">
        <v>624</v>
      </c>
      <c r="C227" s="29" t="s">
        <v>625</v>
      </c>
      <c r="D227" s="43">
        <v>2026</v>
      </c>
      <c r="E227" s="43" t="s">
        <v>573</v>
      </c>
      <c r="F227" s="60">
        <f t="shared" si="45"/>
        <v>10.75</v>
      </c>
      <c r="G227" s="60"/>
      <c r="H227" s="60"/>
      <c r="I227" s="60">
        <v>10.75</v>
      </c>
      <c r="J227" s="60"/>
      <c r="K227" s="60"/>
      <c r="L227" s="43" t="s">
        <v>626</v>
      </c>
      <c r="M227" s="43" t="s">
        <v>627</v>
      </c>
    </row>
    <row r="228" spans="1:13" ht="33.75" hidden="1" customHeight="1">
      <c r="A228" s="392"/>
      <c r="B228" s="27" t="s">
        <v>628</v>
      </c>
      <c r="C228" s="29" t="s">
        <v>629</v>
      </c>
      <c r="D228" s="43">
        <v>2026</v>
      </c>
      <c r="E228" s="43" t="s">
        <v>573</v>
      </c>
      <c r="F228" s="60">
        <f t="shared" si="45"/>
        <v>62.95</v>
      </c>
      <c r="G228" s="60"/>
      <c r="H228" s="60"/>
      <c r="I228" s="60">
        <v>62.95</v>
      </c>
      <c r="J228" s="60"/>
      <c r="K228" s="60"/>
      <c r="L228" s="43" t="s">
        <v>455</v>
      </c>
      <c r="M228" s="43" t="s">
        <v>31</v>
      </c>
    </row>
    <row r="229" spans="1:13" ht="30" hidden="1" customHeight="1">
      <c r="A229" s="392"/>
      <c r="B229" s="27" t="s">
        <v>630</v>
      </c>
      <c r="C229" s="29" t="s">
        <v>631</v>
      </c>
      <c r="D229" s="43">
        <v>2026</v>
      </c>
      <c r="E229" s="43" t="s">
        <v>573</v>
      </c>
      <c r="F229" s="60">
        <f t="shared" si="45"/>
        <v>19.45</v>
      </c>
      <c r="G229" s="60"/>
      <c r="H229" s="60"/>
      <c r="I229" s="60">
        <v>19.45</v>
      </c>
      <c r="J229" s="60"/>
      <c r="K229" s="60"/>
      <c r="L229" s="43" t="s">
        <v>455</v>
      </c>
      <c r="M229" s="43" t="s">
        <v>19</v>
      </c>
    </row>
    <row r="230" spans="1:13" ht="73.5" hidden="1" customHeight="1">
      <c r="A230" s="392"/>
      <c r="B230" s="27" t="s">
        <v>632</v>
      </c>
      <c r="C230" s="29" t="s">
        <v>633</v>
      </c>
      <c r="D230" s="43">
        <v>2026</v>
      </c>
      <c r="E230" s="43" t="s">
        <v>634</v>
      </c>
      <c r="F230" s="60">
        <f t="shared" si="45"/>
        <v>52</v>
      </c>
      <c r="G230" s="60"/>
      <c r="H230" s="60"/>
      <c r="I230" s="60">
        <v>52</v>
      </c>
      <c r="J230" s="60"/>
      <c r="K230" s="60"/>
      <c r="L230" s="43" t="s">
        <v>635</v>
      </c>
      <c r="M230" s="43" t="s">
        <v>636</v>
      </c>
    </row>
    <row r="231" spans="1:13" ht="48.75" hidden="1" customHeight="1">
      <c r="A231" s="392"/>
      <c r="B231" s="27"/>
      <c r="C231" s="40" t="s">
        <v>637</v>
      </c>
      <c r="D231" s="43"/>
      <c r="E231" s="43"/>
      <c r="F231" s="146"/>
      <c r="G231" s="60"/>
      <c r="H231" s="60"/>
      <c r="I231" s="60"/>
      <c r="J231" s="60"/>
      <c r="K231" s="60"/>
      <c r="L231" s="393"/>
      <c r="M231" s="393"/>
    </row>
    <row r="232" spans="1:13" ht="63" hidden="1" customHeight="1">
      <c r="A232" s="392"/>
      <c r="B232" s="27" t="s">
        <v>18</v>
      </c>
      <c r="C232" s="29" t="s">
        <v>686</v>
      </c>
      <c r="D232" s="43">
        <v>2026</v>
      </c>
      <c r="E232" s="43" t="s">
        <v>573</v>
      </c>
      <c r="F232" s="60">
        <f t="shared" ref="F232:F238" si="46">G232+H232+I232+J232+K232</f>
        <v>1240</v>
      </c>
      <c r="G232" s="60"/>
      <c r="H232" s="60"/>
      <c r="I232" s="60">
        <v>1240</v>
      </c>
      <c r="J232" s="60"/>
      <c r="K232" s="60"/>
      <c r="L232" s="43" t="s">
        <v>638</v>
      </c>
      <c r="M232" s="43" t="s">
        <v>497</v>
      </c>
    </row>
    <row r="233" spans="1:13" ht="82.5" hidden="1" customHeight="1">
      <c r="A233" s="392"/>
      <c r="B233" s="27" t="s">
        <v>205</v>
      </c>
      <c r="C233" s="29" t="s">
        <v>684</v>
      </c>
      <c r="D233" s="43">
        <v>2026</v>
      </c>
      <c r="E233" s="43" t="s">
        <v>573</v>
      </c>
      <c r="F233" s="60">
        <f t="shared" si="46"/>
        <v>300</v>
      </c>
      <c r="G233" s="60"/>
      <c r="H233" s="60"/>
      <c r="I233" s="60">
        <v>300</v>
      </c>
      <c r="J233" s="60"/>
      <c r="K233" s="60"/>
      <c r="L233" s="43" t="s">
        <v>432</v>
      </c>
      <c r="M233" s="43" t="s">
        <v>142</v>
      </c>
    </row>
    <row r="234" spans="1:13" ht="64.5" hidden="1" customHeight="1">
      <c r="A234" s="392"/>
      <c r="B234" s="27" t="s">
        <v>556</v>
      </c>
      <c r="C234" s="29" t="s">
        <v>685</v>
      </c>
      <c r="D234" s="43">
        <v>2026</v>
      </c>
      <c r="E234" s="43" t="s">
        <v>573</v>
      </c>
      <c r="F234" s="60">
        <f t="shared" si="46"/>
        <v>550</v>
      </c>
      <c r="G234" s="60"/>
      <c r="H234" s="60"/>
      <c r="I234" s="60">
        <v>550</v>
      </c>
      <c r="J234" s="60"/>
      <c r="K234" s="60"/>
      <c r="L234" s="43" t="s">
        <v>639</v>
      </c>
      <c r="M234" s="43" t="s">
        <v>405</v>
      </c>
    </row>
    <row r="235" spans="1:13" ht="96" hidden="1" customHeight="1">
      <c r="A235" s="392"/>
      <c r="B235" s="27" t="s">
        <v>470</v>
      </c>
      <c r="C235" s="29" t="s">
        <v>644</v>
      </c>
      <c r="D235" s="43">
        <v>2026</v>
      </c>
      <c r="E235" s="43" t="s">
        <v>586</v>
      </c>
      <c r="F235" s="60">
        <f t="shared" si="46"/>
        <v>650</v>
      </c>
      <c r="G235" s="60"/>
      <c r="H235" s="60"/>
      <c r="I235" s="60">
        <v>650</v>
      </c>
      <c r="J235" s="60"/>
      <c r="K235" s="60"/>
      <c r="L235" s="43" t="s">
        <v>455</v>
      </c>
      <c r="M235" s="43" t="s">
        <v>142</v>
      </c>
    </row>
    <row r="236" spans="1:13" ht="81.75" hidden="1" customHeight="1">
      <c r="A236" s="392"/>
      <c r="B236" s="27" t="s">
        <v>471</v>
      </c>
      <c r="C236" s="29" t="s">
        <v>715</v>
      </c>
      <c r="D236" s="43">
        <v>2026</v>
      </c>
      <c r="E236" s="43" t="s">
        <v>573</v>
      </c>
      <c r="F236" s="60">
        <f t="shared" si="46"/>
        <v>250</v>
      </c>
      <c r="G236" s="60"/>
      <c r="H236" s="60"/>
      <c r="I236" s="60">
        <v>250</v>
      </c>
      <c r="J236" s="60"/>
      <c r="K236" s="60"/>
      <c r="L236" s="43" t="s">
        <v>640</v>
      </c>
      <c r="M236" s="43" t="s">
        <v>142</v>
      </c>
    </row>
    <row r="237" spans="1:13" ht="129" hidden="1" customHeight="1">
      <c r="A237" s="29" t="s">
        <v>687</v>
      </c>
      <c r="B237" s="27" t="s">
        <v>18</v>
      </c>
      <c r="C237" s="145" t="s">
        <v>688</v>
      </c>
      <c r="D237" s="133">
        <v>2026</v>
      </c>
      <c r="E237" s="133" t="s">
        <v>689</v>
      </c>
      <c r="F237" s="134">
        <f t="shared" si="46"/>
        <v>100</v>
      </c>
      <c r="G237" s="134"/>
      <c r="H237" s="134"/>
      <c r="I237" s="134">
        <v>100</v>
      </c>
      <c r="J237" s="134"/>
      <c r="K237" s="134"/>
      <c r="L237" s="133" t="s">
        <v>690</v>
      </c>
      <c r="M237" s="133" t="s">
        <v>691</v>
      </c>
    </row>
    <row r="238" spans="1:13" ht="15" hidden="1" customHeight="1">
      <c r="A238" s="44"/>
      <c r="B238" s="44"/>
      <c r="C238" s="44" t="s">
        <v>591</v>
      </c>
      <c r="D238" s="44"/>
      <c r="E238" s="44"/>
      <c r="F238" s="15">
        <f t="shared" si="46"/>
        <v>11505.850000000002</v>
      </c>
      <c r="G238" s="15">
        <f>SUM(G188:G237)</f>
        <v>0</v>
      </c>
      <c r="H238" s="15">
        <f t="shared" ref="H238:K238" si="47">SUM(H188:H237)</f>
        <v>0</v>
      </c>
      <c r="I238" s="15">
        <f t="shared" si="47"/>
        <v>11505.850000000002</v>
      </c>
      <c r="J238" s="15">
        <f t="shared" si="47"/>
        <v>0</v>
      </c>
      <c r="K238" s="15">
        <f t="shared" si="47"/>
        <v>0</v>
      </c>
      <c r="L238" s="44"/>
      <c r="M238" s="44"/>
    </row>
    <row r="239" spans="1:13" ht="15" hidden="1" customHeight="1">
      <c r="A239" s="391" t="s">
        <v>16</v>
      </c>
      <c r="B239" s="391"/>
      <c r="C239" s="391"/>
      <c r="D239" s="391"/>
      <c r="E239" s="391"/>
      <c r="F239" s="391"/>
      <c r="G239" s="391"/>
      <c r="H239" s="391"/>
      <c r="I239" s="391"/>
      <c r="J239" s="391"/>
      <c r="K239" s="391"/>
      <c r="L239" s="391"/>
      <c r="M239" s="391"/>
    </row>
    <row r="240" spans="1:13" ht="15" hidden="1" customHeight="1">
      <c r="A240" s="391" t="s">
        <v>821</v>
      </c>
      <c r="B240" s="391"/>
      <c r="C240" s="391"/>
      <c r="D240" s="391"/>
      <c r="E240" s="391"/>
      <c r="F240" s="391"/>
      <c r="G240" s="391"/>
      <c r="H240" s="391"/>
      <c r="I240" s="391"/>
      <c r="J240" s="391"/>
      <c r="K240" s="391"/>
      <c r="L240" s="391"/>
      <c r="M240" s="391"/>
    </row>
    <row r="241" spans="1:15" ht="166.5" hidden="1" customHeight="1">
      <c r="A241" s="394" t="s">
        <v>662</v>
      </c>
      <c r="B241" s="43">
        <v>1</v>
      </c>
      <c r="C241" s="29" t="s">
        <v>736</v>
      </c>
      <c r="D241" s="43">
        <v>2026</v>
      </c>
      <c r="E241" s="43" t="s">
        <v>781</v>
      </c>
      <c r="F241" s="97">
        <f t="shared" ref="F241:F252" si="48">G241+H241+I241+J241+K241</f>
        <v>2000</v>
      </c>
      <c r="G241" s="13"/>
      <c r="H241" s="13"/>
      <c r="I241" s="32">
        <v>2000</v>
      </c>
      <c r="J241" s="13"/>
      <c r="K241" s="13"/>
      <c r="L241" s="43" t="s">
        <v>732</v>
      </c>
      <c r="M241" s="42" t="s">
        <v>142</v>
      </c>
    </row>
    <row r="242" spans="1:15" ht="214.5" hidden="1" customHeight="1">
      <c r="A242" s="405"/>
      <c r="B242" s="43">
        <v>2</v>
      </c>
      <c r="C242" s="29" t="s">
        <v>737</v>
      </c>
      <c r="D242" s="43">
        <v>2026</v>
      </c>
      <c r="E242" s="43" t="s">
        <v>782</v>
      </c>
      <c r="F242" s="97">
        <f t="shared" si="48"/>
        <v>400</v>
      </c>
      <c r="G242" s="13"/>
      <c r="H242" s="13"/>
      <c r="I242" s="32">
        <v>400</v>
      </c>
      <c r="J242" s="13"/>
      <c r="K242" s="13"/>
      <c r="L242" s="43" t="s">
        <v>291</v>
      </c>
      <c r="M242" s="42" t="s">
        <v>142</v>
      </c>
    </row>
    <row r="243" spans="1:15" ht="269.25" hidden="1" customHeight="1">
      <c r="A243" s="405"/>
      <c r="B243" s="128">
        <v>3</v>
      </c>
      <c r="C243" s="29" t="s">
        <v>770</v>
      </c>
      <c r="D243" s="43">
        <v>2026</v>
      </c>
      <c r="E243" s="43" t="s">
        <v>783</v>
      </c>
      <c r="F243" s="97">
        <f t="shared" si="48"/>
        <v>10000</v>
      </c>
      <c r="G243" s="13"/>
      <c r="H243" s="13"/>
      <c r="I243" s="173">
        <v>10000</v>
      </c>
      <c r="J243" s="13"/>
      <c r="K243" s="13"/>
      <c r="L243" s="43" t="s">
        <v>830</v>
      </c>
      <c r="M243" s="42" t="s">
        <v>831</v>
      </c>
    </row>
    <row r="244" spans="1:15" ht="222.75" hidden="1" customHeight="1">
      <c r="A244" s="405"/>
      <c r="B244" s="43">
        <v>4</v>
      </c>
      <c r="C244" s="29" t="s">
        <v>663</v>
      </c>
      <c r="D244" s="43">
        <v>2026</v>
      </c>
      <c r="E244" s="43" t="s">
        <v>784</v>
      </c>
      <c r="F244" s="97">
        <f t="shared" si="48"/>
        <v>300</v>
      </c>
      <c r="G244" s="13"/>
      <c r="H244" s="13"/>
      <c r="I244" s="32">
        <v>300</v>
      </c>
      <c r="J244" s="13"/>
      <c r="K244" s="13"/>
      <c r="L244" s="43" t="s">
        <v>669</v>
      </c>
      <c r="M244" s="42" t="s">
        <v>675</v>
      </c>
    </row>
    <row r="245" spans="1:15" ht="163.5" hidden="1" customHeight="1">
      <c r="A245" s="405"/>
      <c r="B245" s="43">
        <v>5</v>
      </c>
      <c r="C245" s="29" t="s">
        <v>664</v>
      </c>
      <c r="D245" s="43">
        <v>2026</v>
      </c>
      <c r="E245" s="43" t="s">
        <v>785</v>
      </c>
      <c r="F245" s="97">
        <f t="shared" si="48"/>
        <v>100</v>
      </c>
      <c r="G245" s="13"/>
      <c r="H245" s="13"/>
      <c r="I245" s="32">
        <v>100</v>
      </c>
      <c r="J245" s="13"/>
      <c r="K245" s="13"/>
      <c r="L245" s="43" t="s">
        <v>670</v>
      </c>
      <c r="M245" s="42" t="s">
        <v>676</v>
      </c>
    </row>
    <row r="246" spans="1:15" ht="112.5" hidden="1" customHeight="1">
      <c r="A246" s="405"/>
      <c r="B246" s="43">
        <v>6</v>
      </c>
      <c r="C246" s="29" t="s">
        <v>665</v>
      </c>
      <c r="D246" s="43">
        <v>2026</v>
      </c>
      <c r="E246" s="43" t="s">
        <v>786</v>
      </c>
      <c r="F246" s="97">
        <f t="shared" si="48"/>
        <v>200</v>
      </c>
      <c r="G246" s="13"/>
      <c r="H246" s="13"/>
      <c r="I246" s="32">
        <v>200</v>
      </c>
      <c r="J246" s="13"/>
      <c r="K246" s="13"/>
      <c r="L246" s="43" t="s">
        <v>671</v>
      </c>
      <c r="M246" s="42" t="s">
        <v>677</v>
      </c>
    </row>
    <row r="247" spans="1:15" ht="250.5" hidden="1" customHeight="1">
      <c r="A247" s="405"/>
      <c r="B247" s="43">
        <v>7</v>
      </c>
      <c r="C247" s="29" t="s">
        <v>666</v>
      </c>
      <c r="D247" s="43">
        <v>2026</v>
      </c>
      <c r="E247" s="43" t="s">
        <v>787</v>
      </c>
      <c r="F247" s="97">
        <f t="shared" si="48"/>
        <v>2000</v>
      </c>
      <c r="G247" s="13"/>
      <c r="H247" s="13"/>
      <c r="I247" s="32">
        <v>2000</v>
      </c>
      <c r="J247" s="13"/>
      <c r="K247" s="13"/>
      <c r="L247" s="43" t="s">
        <v>731</v>
      </c>
      <c r="M247" s="42"/>
    </row>
    <row r="248" spans="1:15" ht="210" hidden="1" customHeight="1">
      <c r="A248" s="405"/>
      <c r="B248" s="43">
        <v>8</v>
      </c>
      <c r="C248" s="29" t="s">
        <v>680</v>
      </c>
      <c r="D248" s="43">
        <v>2026</v>
      </c>
      <c r="E248" s="43" t="s">
        <v>788</v>
      </c>
      <c r="F248" s="97">
        <f t="shared" si="48"/>
        <v>300</v>
      </c>
      <c r="G248" s="13"/>
      <c r="H248" s="13"/>
      <c r="I248" s="32">
        <v>300</v>
      </c>
      <c r="J248" s="13"/>
      <c r="K248" s="13"/>
      <c r="L248" s="43" t="s">
        <v>672</v>
      </c>
      <c r="M248" s="42" t="s">
        <v>142</v>
      </c>
    </row>
    <row r="249" spans="1:15" ht="182.25" hidden="1" customHeight="1">
      <c r="A249" s="405"/>
      <c r="B249" s="43">
        <v>9</v>
      </c>
      <c r="C249" s="29" t="s">
        <v>667</v>
      </c>
      <c r="D249" s="43">
        <v>2026</v>
      </c>
      <c r="E249" s="43" t="s">
        <v>789</v>
      </c>
      <c r="F249" s="97">
        <f t="shared" si="48"/>
        <v>51</v>
      </c>
      <c r="G249" s="13"/>
      <c r="H249" s="13"/>
      <c r="I249" s="32">
        <v>51</v>
      </c>
      <c r="J249" s="13"/>
      <c r="K249" s="13"/>
      <c r="L249" s="43" t="s">
        <v>726</v>
      </c>
      <c r="M249" s="42" t="s">
        <v>678</v>
      </c>
    </row>
    <row r="250" spans="1:15" ht="159.75" hidden="1" customHeight="1">
      <c r="A250" s="405"/>
      <c r="B250" s="43">
        <v>10</v>
      </c>
      <c r="C250" s="29" t="s">
        <v>668</v>
      </c>
      <c r="D250" s="43">
        <v>2026</v>
      </c>
      <c r="E250" s="43" t="s">
        <v>785</v>
      </c>
      <c r="F250" s="97">
        <f t="shared" si="48"/>
        <v>5</v>
      </c>
      <c r="G250" s="13"/>
      <c r="H250" s="13"/>
      <c r="I250" s="32">
        <v>5</v>
      </c>
      <c r="J250" s="13"/>
      <c r="K250" s="13"/>
      <c r="L250" s="43" t="s">
        <v>673</v>
      </c>
      <c r="M250" s="42" t="s">
        <v>679</v>
      </c>
    </row>
    <row r="251" spans="1:15" ht="239.25" hidden="1" customHeight="1">
      <c r="A251" s="405"/>
      <c r="B251" s="43">
        <v>11</v>
      </c>
      <c r="C251" s="29" t="s">
        <v>738</v>
      </c>
      <c r="D251" s="43">
        <v>2026</v>
      </c>
      <c r="E251" s="105" t="s">
        <v>790</v>
      </c>
      <c r="F251" s="97">
        <f t="shared" si="48"/>
        <v>50</v>
      </c>
      <c r="G251" s="13"/>
      <c r="H251" s="13"/>
      <c r="I251" s="32">
        <v>50</v>
      </c>
      <c r="J251" s="13"/>
      <c r="K251" s="13"/>
      <c r="L251" s="27" t="s">
        <v>674</v>
      </c>
      <c r="M251" s="42" t="s">
        <v>754</v>
      </c>
    </row>
    <row r="252" spans="1:15" ht="219" hidden="1" customHeight="1">
      <c r="A252" s="405"/>
      <c r="B252" s="43">
        <v>12</v>
      </c>
      <c r="C252" s="127" t="s">
        <v>928</v>
      </c>
      <c r="D252" s="43">
        <v>2026</v>
      </c>
      <c r="E252" s="185" t="s">
        <v>905</v>
      </c>
      <c r="F252" s="97">
        <f t="shared" si="48"/>
        <v>150</v>
      </c>
      <c r="G252" s="13"/>
      <c r="H252" s="13"/>
      <c r="I252" s="32">
        <v>150</v>
      </c>
      <c r="J252" s="13"/>
      <c r="K252" s="13"/>
      <c r="L252" s="27" t="s">
        <v>739</v>
      </c>
      <c r="M252" s="42" t="s">
        <v>740</v>
      </c>
    </row>
    <row r="253" spans="1:15" ht="186.75" hidden="1" customHeight="1">
      <c r="A253" s="405"/>
      <c r="B253" s="43"/>
      <c r="C253" s="11" t="s">
        <v>903</v>
      </c>
      <c r="D253" s="43">
        <v>2026</v>
      </c>
      <c r="E253" s="43" t="s">
        <v>913</v>
      </c>
      <c r="F253" s="97">
        <f>I253</f>
        <v>0</v>
      </c>
      <c r="G253" s="13"/>
      <c r="H253" s="13"/>
      <c r="I253" s="32"/>
      <c r="J253" s="13"/>
      <c r="K253" s="13"/>
      <c r="L253" s="27" t="s">
        <v>886</v>
      </c>
      <c r="M253" s="200" t="s">
        <v>887</v>
      </c>
      <c r="N253" s="63">
        <v>13</v>
      </c>
    </row>
    <row r="254" spans="1:15" ht="228.75" hidden="1" customHeight="1">
      <c r="A254" s="405"/>
      <c r="B254" s="43">
        <v>13</v>
      </c>
      <c r="C254" s="186" t="s">
        <v>904</v>
      </c>
      <c r="D254" s="43">
        <v>2026</v>
      </c>
      <c r="E254" s="43" t="s">
        <v>905</v>
      </c>
      <c r="F254" s="97">
        <f>I254</f>
        <v>100</v>
      </c>
      <c r="G254" s="13"/>
      <c r="H254" s="13"/>
      <c r="I254" s="32">
        <v>100</v>
      </c>
      <c r="J254" s="13"/>
      <c r="K254" s="13"/>
      <c r="L254" s="176" t="s">
        <v>906</v>
      </c>
      <c r="M254" s="177" t="s">
        <v>907</v>
      </c>
      <c r="N254" s="178">
        <v>14</v>
      </c>
      <c r="O254" s="178" t="s">
        <v>1056</v>
      </c>
    </row>
    <row r="255" spans="1:15" ht="208.5" hidden="1" customHeight="1">
      <c r="A255" s="405"/>
      <c r="B255" s="43">
        <v>14</v>
      </c>
      <c r="C255" s="135" t="s">
        <v>920</v>
      </c>
      <c r="D255" s="43">
        <v>2026</v>
      </c>
      <c r="E255" s="43" t="s">
        <v>905</v>
      </c>
      <c r="F255" s="97">
        <f>I255</f>
        <v>1400</v>
      </c>
      <c r="G255" s="13"/>
      <c r="H255" s="13"/>
      <c r="I255" s="32">
        <v>1400</v>
      </c>
      <c r="J255" s="13"/>
      <c r="K255" s="13"/>
      <c r="L255" s="136" t="s">
        <v>208</v>
      </c>
      <c r="M255" s="136" t="s">
        <v>142</v>
      </c>
      <c r="N255" s="178">
        <v>15</v>
      </c>
    </row>
    <row r="256" spans="1:15" ht="87.75" hidden="1" customHeight="1">
      <c r="A256" s="405"/>
      <c r="B256" s="43">
        <v>15</v>
      </c>
      <c r="C256" s="222" t="s">
        <v>926</v>
      </c>
      <c r="D256" s="43">
        <v>2026</v>
      </c>
      <c r="E256" s="43" t="s">
        <v>407</v>
      </c>
      <c r="F256" s="97">
        <f>I256</f>
        <v>121.4</v>
      </c>
      <c r="G256" s="13"/>
      <c r="H256" s="13"/>
      <c r="I256" s="32">
        <v>121.4</v>
      </c>
      <c r="J256" s="13"/>
      <c r="K256" s="13"/>
      <c r="L256" s="187" t="s">
        <v>927</v>
      </c>
      <c r="M256" s="187" t="s">
        <v>142</v>
      </c>
      <c r="N256" s="178">
        <v>16</v>
      </c>
    </row>
    <row r="257" spans="1:15" ht="256.5" hidden="1" customHeight="1">
      <c r="A257" s="405"/>
      <c r="B257" s="406">
        <v>16</v>
      </c>
      <c r="C257" s="201" t="s">
        <v>939</v>
      </c>
      <c r="D257" s="406">
        <v>2026</v>
      </c>
      <c r="E257" s="406" t="s">
        <v>940</v>
      </c>
      <c r="F257" s="97"/>
      <c r="G257" s="13"/>
      <c r="H257" s="13"/>
      <c r="I257" s="32"/>
      <c r="J257" s="13"/>
      <c r="K257" s="13"/>
      <c r="L257" s="197"/>
      <c r="M257" s="197"/>
      <c r="N257" s="178"/>
    </row>
    <row r="258" spans="1:15" ht="98.25" hidden="1" customHeight="1">
      <c r="A258" s="405"/>
      <c r="B258" s="407"/>
      <c r="C258" s="198" t="s">
        <v>986</v>
      </c>
      <c r="D258" s="407"/>
      <c r="E258" s="407"/>
      <c r="F258" s="97">
        <f>I258+H258+J258+K258</f>
        <v>31924</v>
      </c>
      <c r="G258" s="13"/>
      <c r="H258" s="32">
        <v>20000</v>
      </c>
      <c r="I258" s="32">
        <v>11924</v>
      </c>
      <c r="J258" s="13"/>
      <c r="K258" s="196"/>
      <c r="L258" s="136" t="s">
        <v>555</v>
      </c>
      <c r="M258" s="136" t="s">
        <v>987</v>
      </c>
      <c r="N258" s="178"/>
      <c r="O258" s="198" t="s">
        <v>944</v>
      </c>
    </row>
    <row r="259" spans="1:15" ht="36" hidden="1" customHeight="1">
      <c r="A259" s="405"/>
      <c r="B259" s="407"/>
      <c r="C259" s="199" t="s">
        <v>945</v>
      </c>
      <c r="D259" s="407"/>
      <c r="E259" s="407"/>
      <c r="F259" s="97">
        <f t="shared" ref="F259:F264" si="49">I259</f>
        <v>650</v>
      </c>
      <c r="G259" s="13"/>
      <c r="H259" s="13"/>
      <c r="I259" s="32">
        <v>650</v>
      </c>
      <c r="J259" s="13"/>
      <c r="K259" s="196"/>
      <c r="L259" s="136" t="s">
        <v>941</v>
      </c>
      <c r="M259" s="136" t="s">
        <v>942</v>
      </c>
      <c r="N259" s="178"/>
      <c r="O259" s="199" t="s">
        <v>945</v>
      </c>
    </row>
    <row r="260" spans="1:15" ht="41.25" hidden="1" customHeight="1">
      <c r="A260" s="405"/>
      <c r="B260" s="407"/>
      <c r="C260" s="198" t="s">
        <v>946</v>
      </c>
      <c r="D260" s="407"/>
      <c r="E260" s="407"/>
      <c r="F260" s="97">
        <f t="shared" si="49"/>
        <v>1566.72</v>
      </c>
      <c r="G260" s="13"/>
      <c r="H260" s="13"/>
      <c r="I260" s="32">
        <v>1566.72</v>
      </c>
      <c r="J260" s="13"/>
      <c r="K260" s="196"/>
      <c r="L260" s="136" t="s">
        <v>943</v>
      </c>
      <c r="M260" s="136" t="s">
        <v>988</v>
      </c>
      <c r="N260" s="178"/>
      <c r="O260" s="198" t="s">
        <v>946</v>
      </c>
    </row>
    <row r="261" spans="1:15" ht="78" hidden="1" customHeight="1">
      <c r="A261" s="405"/>
      <c r="B261" s="407"/>
      <c r="C261" s="198" t="s">
        <v>989</v>
      </c>
      <c r="D261" s="407"/>
      <c r="E261" s="407"/>
      <c r="F261" s="97">
        <f t="shared" si="49"/>
        <v>793.7</v>
      </c>
      <c r="G261" s="13"/>
      <c r="H261" s="13"/>
      <c r="I261" s="32">
        <v>793.7</v>
      </c>
      <c r="J261" s="13"/>
      <c r="K261" s="196"/>
      <c r="L261" s="187" t="s">
        <v>990</v>
      </c>
      <c r="M261" s="187" t="s">
        <v>991</v>
      </c>
      <c r="N261" s="178"/>
      <c r="O261" s="224"/>
    </row>
    <row r="262" spans="1:15" ht="41.25" hidden="1" customHeight="1">
      <c r="A262" s="405"/>
      <c r="B262" s="408"/>
      <c r="C262" s="198" t="s">
        <v>992</v>
      </c>
      <c r="D262" s="408"/>
      <c r="E262" s="408"/>
      <c r="F262" s="97">
        <f t="shared" si="49"/>
        <v>199.92</v>
      </c>
      <c r="G262" s="13"/>
      <c r="H262" s="13"/>
      <c r="I262" s="32">
        <v>199.92</v>
      </c>
      <c r="J262" s="13"/>
      <c r="K262" s="196"/>
      <c r="L262" s="187" t="s">
        <v>993</v>
      </c>
      <c r="M262" s="187" t="s">
        <v>994</v>
      </c>
      <c r="N262" s="178"/>
      <c r="O262" s="224"/>
    </row>
    <row r="263" spans="1:15" ht="258.75" hidden="1" customHeight="1">
      <c r="A263" s="405"/>
      <c r="B263" s="133">
        <v>17</v>
      </c>
      <c r="C263" s="236" t="s">
        <v>1020</v>
      </c>
      <c r="D263" s="133">
        <v>2026</v>
      </c>
      <c r="E263" s="133" t="s">
        <v>1021</v>
      </c>
      <c r="F263" s="97">
        <f t="shared" si="49"/>
        <v>15000</v>
      </c>
      <c r="G263" s="13"/>
      <c r="H263" s="13"/>
      <c r="I263" s="32">
        <v>15000</v>
      </c>
      <c r="J263" s="13"/>
      <c r="K263" s="196"/>
      <c r="L263" s="187" t="s">
        <v>455</v>
      </c>
      <c r="M263" s="187" t="s">
        <v>649</v>
      </c>
      <c r="O263" s="224"/>
    </row>
    <row r="264" spans="1:15" ht="180.75" hidden="1" customHeight="1">
      <c r="A264" s="395"/>
      <c r="B264" s="133">
        <v>18</v>
      </c>
      <c r="C264" s="236" t="s">
        <v>1022</v>
      </c>
      <c r="D264" s="133">
        <v>2026</v>
      </c>
      <c r="E264" s="133" t="s">
        <v>407</v>
      </c>
      <c r="F264" s="97">
        <f t="shared" si="49"/>
        <v>32000</v>
      </c>
      <c r="G264" s="13"/>
      <c r="H264" s="13"/>
      <c r="I264" s="32">
        <v>32000</v>
      </c>
      <c r="J264" s="13"/>
      <c r="K264" s="196"/>
      <c r="L264" s="187" t="s">
        <v>455</v>
      </c>
      <c r="M264" s="187" t="s">
        <v>1023</v>
      </c>
      <c r="O264" s="224"/>
    </row>
    <row r="265" spans="1:15" ht="279" hidden="1" customHeight="1">
      <c r="A265" s="394" t="s">
        <v>763</v>
      </c>
      <c r="B265" s="43">
        <v>1</v>
      </c>
      <c r="C265" s="29" t="s">
        <v>764</v>
      </c>
      <c r="D265" s="43">
        <v>2026</v>
      </c>
      <c r="E265" s="43" t="s">
        <v>762</v>
      </c>
      <c r="F265" s="97">
        <f>G265+H265+I265+J265+K265</f>
        <v>1000</v>
      </c>
      <c r="G265" s="13"/>
      <c r="H265" s="13"/>
      <c r="I265" s="32">
        <v>1000</v>
      </c>
      <c r="J265" s="13"/>
      <c r="K265" s="13"/>
      <c r="L265" s="181" t="s">
        <v>672</v>
      </c>
      <c r="M265" s="180" t="s">
        <v>144</v>
      </c>
    </row>
    <row r="266" spans="1:15" ht="287.25" hidden="1" customHeight="1">
      <c r="A266" s="395"/>
      <c r="B266" s="43">
        <v>2</v>
      </c>
      <c r="C266" s="29" t="s">
        <v>773</v>
      </c>
      <c r="D266" s="43">
        <v>2026</v>
      </c>
      <c r="E266" s="43" t="s">
        <v>762</v>
      </c>
      <c r="F266" s="146">
        <f>G266+H266+I266+J266+K266</f>
        <v>500</v>
      </c>
      <c r="G266" s="146"/>
      <c r="H266" s="146"/>
      <c r="I266" s="146">
        <v>500</v>
      </c>
      <c r="J266" s="13"/>
      <c r="K266" s="13"/>
      <c r="L266" s="176"/>
      <c r="M266" s="177"/>
    </row>
    <row r="267" spans="1:15" ht="81" hidden="1" customHeight="1">
      <c r="A267" s="396" t="s">
        <v>885</v>
      </c>
      <c r="B267" s="244"/>
      <c r="C267" s="245" t="s">
        <v>884</v>
      </c>
      <c r="D267" s="246">
        <v>2026</v>
      </c>
      <c r="E267" s="247" t="s">
        <v>912</v>
      </c>
      <c r="F267" s="248">
        <f t="shared" ref="F267:F272" si="50">SUM(G267:K267)</f>
        <v>0</v>
      </c>
      <c r="G267" s="249"/>
      <c r="H267" s="249"/>
      <c r="I267" s="250">
        <v>0</v>
      </c>
      <c r="J267" s="249"/>
      <c r="K267" s="251"/>
      <c r="L267" s="252" t="s">
        <v>909</v>
      </c>
      <c r="M267" s="139" t="s">
        <v>405</v>
      </c>
      <c r="N267" s="63">
        <v>1</v>
      </c>
    </row>
    <row r="268" spans="1:15" ht="119.25" hidden="1" customHeight="1">
      <c r="A268" s="397"/>
      <c r="B268" s="43">
        <v>1</v>
      </c>
      <c r="C268" s="186" t="s">
        <v>959</v>
      </c>
      <c r="D268" s="163">
        <v>2026</v>
      </c>
      <c r="E268" s="61" t="s">
        <v>645</v>
      </c>
      <c r="F268" s="164">
        <f t="shared" si="50"/>
        <v>10401</v>
      </c>
      <c r="G268" s="146"/>
      <c r="H268" s="146"/>
      <c r="I268" s="234">
        <v>10401</v>
      </c>
      <c r="J268" s="13"/>
      <c r="K268" s="13"/>
      <c r="L268" s="136" t="s">
        <v>910</v>
      </c>
      <c r="M268" s="136" t="s">
        <v>911</v>
      </c>
      <c r="N268" s="63">
        <v>2</v>
      </c>
    </row>
    <row r="269" spans="1:15" ht="119.25" hidden="1" customHeight="1">
      <c r="A269" s="397"/>
      <c r="B269" s="43">
        <v>2</v>
      </c>
      <c r="C269" s="135" t="s">
        <v>456</v>
      </c>
      <c r="D269" s="163">
        <v>2026</v>
      </c>
      <c r="E269" s="61" t="s">
        <v>921</v>
      </c>
      <c r="F269" s="164">
        <f t="shared" si="50"/>
        <v>3500</v>
      </c>
      <c r="G269" s="146"/>
      <c r="H269" s="146"/>
      <c r="I269" s="234">
        <v>3500</v>
      </c>
      <c r="J269" s="13"/>
      <c r="K269" s="13"/>
      <c r="L269" s="136" t="s">
        <v>922</v>
      </c>
      <c r="M269" s="136" t="s">
        <v>142</v>
      </c>
      <c r="N269" s="63">
        <v>3</v>
      </c>
    </row>
    <row r="270" spans="1:15" ht="135.75" hidden="1" customHeight="1">
      <c r="A270" s="397"/>
      <c r="B270" s="231">
        <v>3</v>
      </c>
      <c r="C270" s="256" t="s">
        <v>1024</v>
      </c>
      <c r="D270" s="237">
        <v>2026</v>
      </c>
      <c r="E270" s="238" t="s">
        <v>921</v>
      </c>
      <c r="F270" s="239">
        <f t="shared" si="50"/>
        <v>3000</v>
      </c>
      <c r="G270" s="240"/>
      <c r="H270" s="240"/>
      <c r="I270" s="241">
        <v>3000</v>
      </c>
      <c r="J270" s="242"/>
      <c r="K270" s="242"/>
      <c r="L270" s="231" t="s">
        <v>432</v>
      </c>
      <c r="M270" s="243" t="s">
        <v>845</v>
      </c>
      <c r="N270" s="63">
        <v>4</v>
      </c>
    </row>
    <row r="271" spans="1:15" ht="150.75" hidden="1" customHeight="1">
      <c r="A271" s="397"/>
      <c r="B271" s="43">
        <v>4</v>
      </c>
      <c r="C271" s="135" t="s">
        <v>929</v>
      </c>
      <c r="D271" s="163">
        <v>2026</v>
      </c>
      <c r="E271" s="61" t="s">
        <v>921</v>
      </c>
      <c r="F271" s="164">
        <f t="shared" si="50"/>
        <v>5000</v>
      </c>
      <c r="G271" s="146"/>
      <c r="H271" s="146"/>
      <c r="I271" s="234">
        <v>5000</v>
      </c>
      <c r="J271" s="13"/>
      <c r="K271" s="13"/>
      <c r="L271" s="43" t="s">
        <v>931</v>
      </c>
      <c r="M271" s="136" t="s">
        <v>930</v>
      </c>
      <c r="N271" s="63">
        <v>5</v>
      </c>
    </row>
    <row r="272" spans="1:15" ht="150.75" hidden="1" customHeight="1">
      <c r="A272" s="398"/>
      <c r="B272" s="43">
        <v>5</v>
      </c>
      <c r="C272" s="135" t="s">
        <v>935</v>
      </c>
      <c r="D272" s="61">
        <v>2026</v>
      </c>
      <c r="E272" s="61" t="s">
        <v>937</v>
      </c>
      <c r="F272" s="62">
        <f t="shared" si="50"/>
        <v>162</v>
      </c>
      <c r="G272" s="146"/>
      <c r="H272" s="146"/>
      <c r="I272" s="234">
        <v>162</v>
      </c>
      <c r="J272" s="13"/>
      <c r="K272" s="13"/>
      <c r="L272" s="136" t="s">
        <v>936</v>
      </c>
      <c r="M272" s="136" t="s">
        <v>25</v>
      </c>
      <c r="N272" s="63">
        <v>6</v>
      </c>
    </row>
    <row r="273" spans="1:14" ht="18" hidden="1" customHeight="1">
      <c r="A273" s="145"/>
      <c r="B273" s="43"/>
      <c r="C273" s="14" t="s">
        <v>293</v>
      </c>
      <c r="D273" s="43"/>
      <c r="E273" s="43"/>
      <c r="F273" s="106">
        <f>G273+H273+I273+J273+K273</f>
        <v>122874.74</v>
      </c>
      <c r="G273" s="13">
        <f>SUM(G241:G272)</f>
        <v>0</v>
      </c>
      <c r="H273" s="13">
        <f t="shared" ref="H273:K273" si="51">SUM(H241:H272)</f>
        <v>20000</v>
      </c>
      <c r="I273" s="13">
        <f t="shared" si="51"/>
        <v>102874.74</v>
      </c>
      <c r="J273" s="13">
        <f t="shared" si="51"/>
        <v>0</v>
      </c>
      <c r="K273" s="13">
        <f t="shared" si="51"/>
        <v>0</v>
      </c>
      <c r="L273" s="27"/>
      <c r="M273" s="42"/>
    </row>
    <row r="274" spans="1:14" ht="18" hidden="1" customHeight="1">
      <c r="A274" s="399" t="s">
        <v>822</v>
      </c>
      <c r="B274" s="400"/>
      <c r="C274" s="400"/>
      <c r="D274" s="400"/>
      <c r="E274" s="400"/>
      <c r="F274" s="400"/>
      <c r="G274" s="400"/>
      <c r="H274" s="400"/>
      <c r="I274" s="400"/>
      <c r="J274" s="400"/>
      <c r="K274" s="400"/>
      <c r="L274" s="400"/>
      <c r="M274" s="401"/>
    </row>
    <row r="275" spans="1:14" ht="203.25" hidden="1" customHeight="1">
      <c r="A275" s="402" t="s">
        <v>832</v>
      </c>
      <c r="B275" s="43">
        <v>0</v>
      </c>
      <c r="C275" s="186" t="s">
        <v>888</v>
      </c>
      <c r="D275" s="43">
        <v>2026</v>
      </c>
      <c r="E275" s="49" t="s">
        <v>833</v>
      </c>
      <c r="F275" s="141">
        <f t="shared" ref="F275:F311" si="52">G275+H275+I275+J275+K275</f>
        <v>0</v>
      </c>
      <c r="G275" s="13"/>
      <c r="H275" s="43"/>
      <c r="I275" s="32">
        <v>0</v>
      </c>
      <c r="J275" s="13"/>
      <c r="K275" s="13"/>
      <c r="L275" s="43" t="s">
        <v>834</v>
      </c>
      <c r="M275" s="43" t="s">
        <v>142</v>
      </c>
    </row>
    <row r="276" spans="1:14" ht="255.75" hidden="1" customHeight="1">
      <c r="A276" s="403"/>
      <c r="B276" s="43">
        <v>0</v>
      </c>
      <c r="C276" s="135" t="s">
        <v>889</v>
      </c>
      <c r="D276" s="43">
        <v>2026</v>
      </c>
      <c r="E276" s="49" t="s">
        <v>952</v>
      </c>
      <c r="F276" s="141">
        <f t="shared" si="52"/>
        <v>0</v>
      </c>
      <c r="G276" s="13"/>
      <c r="H276" s="43"/>
      <c r="I276" s="32">
        <v>0</v>
      </c>
      <c r="J276" s="13"/>
      <c r="K276" s="13"/>
      <c r="L276" s="43" t="s">
        <v>834</v>
      </c>
      <c r="M276" s="43" t="s">
        <v>25</v>
      </c>
      <c r="N276" s="63" t="s">
        <v>908</v>
      </c>
    </row>
    <row r="277" spans="1:14" ht="235.5" hidden="1" customHeight="1">
      <c r="A277" s="403"/>
      <c r="B277" s="43">
        <v>0</v>
      </c>
      <c r="C277" s="29" t="s">
        <v>835</v>
      </c>
      <c r="D277" s="43">
        <v>2026</v>
      </c>
      <c r="E277" s="49" t="s">
        <v>952</v>
      </c>
      <c r="F277" s="141">
        <f t="shared" si="52"/>
        <v>0</v>
      </c>
      <c r="G277" s="13"/>
      <c r="H277" s="43"/>
      <c r="I277" s="32">
        <v>0</v>
      </c>
      <c r="J277" s="13"/>
      <c r="K277" s="13"/>
      <c r="L277" s="43" t="s">
        <v>834</v>
      </c>
      <c r="M277" s="43" t="s">
        <v>25</v>
      </c>
      <c r="N277" s="63" t="s">
        <v>908</v>
      </c>
    </row>
    <row r="278" spans="1:14" ht="191.25" hidden="1" customHeight="1">
      <c r="A278" s="403"/>
      <c r="B278" s="43">
        <v>1</v>
      </c>
      <c r="C278" s="29" t="s">
        <v>836</v>
      </c>
      <c r="D278" s="43">
        <v>2026</v>
      </c>
      <c r="E278" s="49" t="s">
        <v>837</v>
      </c>
      <c r="F278" s="141">
        <f t="shared" si="52"/>
        <v>5</v>
      </c>
      <c r="G278" s="13"/>
      <c r="H278" s="142"/>
      <c r="I278" s="32">
        <v>5</v>
      </c>
      <c r="J278" s="13"/>
      <c r="K278" s="13"/>
      <c r="L278" s="66" t="s">
        <v>838</v>
      </c>
      <c r="M278" s="143" t="s">
        <v>142</v>
      </c>
    </row>
    <row r="279" spans="1:14" ht="206.25" hidden="1" customHeight="1">
      <c r="A279" s="403"/>
      <c r="B279" s="43">
        <v>2</v>
      </c>
      <c r="C279" s="144" t="s">
        <v>961</v>
      </c>
      <c r="D279" s="43">
        <v>2026</v>
      </c>
      <c r="E279" s="49" t="s">
        <v>951</v>
      </c>
      <c r="F279" s="141">
        <f t="shared" si="52"/>
        <v>6800</v>
      </c>
      <c r="G279" s="13"/>
      <c r="H279" s="142"/>
      <c r="I279" s="32">
        <v>6800</v>
      </c>
      <c r="J279" s="13"/>
      <c r="K279" s="13"/>
      <c r="L279" s="66" t="s">
        <v>20</v>
      </c>
      <c r="M279" s="43" t="s">
        <v>20</v>
      </c>
      <c r="N279" s="220">
        <f>I278+I279+I280+I281+I282+I283+I284+I285+I286+I287+I288+I289+I290+I291</f>
        <v>42805</v>
      </c>
    </row>
    <row r="280" spans="1:14" ht="246" hidden="1" customHeight="1">
      <c r="A280" s="403"/>
      <c r="B280" s="218">
        <v>3</v>
      </c>
      <c r="C280" s="144" t="s">
        <v>963</v>
      </c>
      <c r="D280" s="43">
        <v>2026</v>
      </c>
      <c r="E280" s="49" t="s">
        <v>1019</v>
      </c>
      <c r="F280" s="141">
        <f t="shared" si="52"/>
        <v>2500</v>
      </c>
      <c r="G280" s="13"/>
      <c r="H280" s="142"/>
      <c r="I280" s="32">
        <v>2500</v>
      </c>
      <c r="J280" s="13"/>
      <c r="K280" s="13"/>
      <c r="L280" s="66" t="s">
        <v>964</v>
      </c>
      <c r="M280" s="43" t="s">
        <v>142</v>
      </c>
      <c r="N280" s="63">
        <f>42805+17600</f>
        <v>60405</v>
      </c>
    </row>
    <row r="281" spans="1:14" ht="238.5" hidden="1" customHeight="1">
      <c r="A281" s="403"/>
      <c r="B281" s="218">
        <v>4</v>
      </c>
      <c r="C281" s="144" t="s">
        <v>962</v>
      </c>
      <c r="D281" s="43">
        <v>2026</v>
      </c>
      <c r="E281" s="49" t="s">
        <v>1019</v>
      </c>
      <c r="F281" s="141">
        <f t="shared" si="52"/>
        <v>2500</v>
      </c>
      <c r="G281" s="13"/>
      <c r="H281" s="142"/>
      <c r="I281" s="32">
        <v>2500</v>
      </c>
      <c r="J281" s="13"/>
      <c r="K281" s="13"/>
      <c r="L281" s="66" t="s">
        <v>964</v>
      </c>
      <c r="M281" s="43" t="s">
        <v>142</v>
      </c>
    </row>
    <row r="282" spans="1:14" ht="246.75" hidden="1" customHeight="1">
      <c r="A282" s="403"/>
      <c r="B282" s="218">
        <v>5</v>
      </c>
      <c r="C282" s="144" t="s">
        <v>965</v>
      </c>
      <c r="D282" s="43">
        <v>2026</v>
      </c>
      <c r="E282" s="49" t="s">
        <v>1019</v>
      </c>
      <c r="F282" s="141">
        <f t="shared" si="52"/>
        <v>3300</v>
      </c>
      <c r="G282" s="13"/>
      <c r="H282" s="142"/>
      <c r="I282" s="32">
        <v>3300</v>
      </c>
      <c r="J282" s="13"/>
      <c r="K282" s="13"/>
      <c r="L282" s="66" t="s">
        <v>964</v>
      </c>
      <c r="M282" s="43" t="s">
        <v>142</v>
      </c>
    </row>
    <row r="283" spans="1:14" ht="249" hidden="1" customHeight="1">
      <c r="A283" s="403"/>
      <c r="B283" s="218">
        <v>6</v>
      </c>
      <c r="C283" s="144" t="s">
        <v>966</v>
      </c>
      <c r="D283" s="43">
        <v>2026</v>
      </c>
      <c r="E283" s="49" t="s">
        <v>1019</v>
      </c>
      <c r="F283" s="141">
        <f t="shared" si="52"/>
        <v>400</v>
      </c>
      <c r="G283" s="13"/>
      <c r="H283" s="142"/>
      <c r="I283" s="32">
        <v>400</v>
      </c>
      <c r="J283" s="13"/>
      <c r="K283" s="13"/>
      <c r="L283" s="66" t="s">
        <v>964</v>
      </c>
      <c r="M283" s="43" t="s">
        <v>142</v>
      </c>
    </row>
    <row r="284" spans="1:14" ht="244.5" hidden="1" customHeight="1">
      <c r="A284" s="403"/>
      <c r="B284" s="218">
        <v>7</v>
      </c>
      <c r="C284" s="144" t="s">
        <v>967</v>
      </c>
      <c r="D284" s="43">
        <v>2026</v>
      </c>
      <c r="E284" s="49" t="s">
        <v>1019</v>
      </c>
      <c r="F284" s="141">
        <f t="shared" si="52"/>
        <v>1000</v>
      </c>
      <c r="G284" s="13"/>
      <c r="H284" s="142"/>
      <c r="I284" s="32">
        <v>1000</v>
      </c>
      <c r="J284" s="13"/>
      <c r="K284" s="13"/>
      <c r="L284" s="66" t="s">
        <v>964</v>
      </c>
      <c r="M284" s="43" t="s">
        <v>142</v>
      </c>
    </row>
    <row r="285" spans="1:14" ht="246.75" hidden="1" customHeight="1">
      <c r="A285" s="403"/>
      <c r="B285" s="218">
        <v>8</v>
      </c>
      <c r="C285" s="144" t="s">
        <v>968</v>
      </c>
      <c r="D285" s="43">
        <v>2026</v>
      </c>
      <c r="E285" s="49" t="s">
        <v>1019</v>
      </c>
      <c r="F285" s="141">
        <f t="shared" si="52"/>
        <v>5000</v>
      </c>
      <c r="G285" s="13"/>
      <c r="H285" s="142"/>
      <c r="I285" s="32">
        <v>5000</v>
      </c>
      <c r="J285" s="13"/>
      <c r="K285" s="13"/>
      <c r="L285" s="66" t="s">
        <v>964</v>
      </c>
      <c r="M285" s="43" t="s">
        <v>142</v>
      </c>
    </row>
    <row r="286" spans="1:14" ht="200.25" hidden="1" customHeight="1">
      <c r="A286" s="403"/>
      <c r="B286" s="218">
        <v>9</v>
      </c>
      <c r="C286" s="144" t="s">
        <v>969</v>
      </c>
      <c r="D286" s="43">
        <v>2026</v>
      </c>
      <c r="E286" s="49" t="s">
        <v>1009</v>
      </c>
      <c r="F286" s="141">
        <f t="shared" si="52"/>
        <v>1000</v>
      </c>
      <c r="G286" s="13"/>
      <c r="H286" s="142"/>
      <c r="I286" s="32">
        <v>1000</v>
      </c>
      <c r="J286" s="13"/>
      <c r="K286" s="13"/>
      <c r="L286" s="66" t="s">
        <v>964</v>
      </c>
      <c r="M286" s="43" t="s">
        <v>142</v>
      </c>
    </row>
    <row r="287" spans="1:14" ht="234" hidden="1" customHeight="1">
      <c r="A287" s="403"/>
      <c r="B287" s="218">
        <v>10</v>
      </c>
      <c r="C287" s="144" t="s">
        <v>970</v>
      </c>
      <c r="D287" s="43">
        <v>2026</v>
      </c>
      <c r="E287" s="49" t="s">
        <v>1019</v>
      </c>
      <c r="F287" s="141">
        <f t="shared" si="52"/>
        <v>800</v>
      </c>
      <c r="G287" s="13"/>
      <c r="H287" s="142"/>
      <c r="I287" s="32">
        <v>800</v>
      </c>
      <c r="J287" s="13"/>
      <c r="K287" s="13"/>
      <c r="L287" s="66" t="s">
        <v>964</v>
      </c>
      <c r="M287" s="43" t="s">
        <v>142</v>
      </c>
    </row>
    <row r="288" spans="1:14" ht="261" hidden="1" customHeight="1">
      <c r="A288" s="403"/>
      <c r="B288" s="218">
        <v>11</v>
      </c>
      <c r="C288" s="144" t="s">
        <v>971</v>
      </c>
      <c r="D288" s="43">
        <v>2026</v>
      </c>
      <c r="E288" s="49" t="s">
        <v>1019</v>
      </c>
      <c r="F288" s="141">
        <f t="shared" si="52"/>
        <v>10000</v>
      </c>
      <c r="G288" s="13"/>
      <c r="H288" s="142"/>
      <c r="I288" s="32">
        <v>10000</v>
      </c>
      <c r="J288" s="13"/>
      <c r="K288" s="13"/>
      <c r="L288" s="66" t="s">
        <v>964</v>
      </c>
      <c r="M288" s="43" t="s">
        <v>142</v>
      </c>
    </row>
    <row r="289" spans="1:13" ht="200.25" hidden="1" customHeight="1">
      <c r="A289" s="403"/>
      <c r="B289" s="218">
        <v>12</v>
      </c>
      <c r="C289" s="144" t="s">
        <v>972</v>
      </c>
      <c r="D289" s="43">
        <v>2026</v>
      </c>
      <c r="E289" s="49" t="s">
        <v>1019</v>
      </c>
      <c r="F289" s="141">
        <f t="shared" si="52"/>
        <v>3000</v>
      </c>
      <c r="G289" s="13"/>
      <c r="H289" s="142"/>
      <c r="I289" s="32">
        <v>3000</v>
      </c>
      <c r="J289" s="13"/>
      <c r="K289" s="13"/>
      <c r="L289" s="66" t="s">
        <v>964</v>
      </c>
      <c r="M289" s="43" t="s">
        <v>142</v>
      </c>
    </row>
    <row r="290" spans="1:13" ht="237.75" hidden="1" customHeight="1">
      <c r="A290" s="403"/>
      <c r="B290" s="218">
        <v>13</v>
      </c>
      <c r="C290" s="144" t="s">
        <v>973</v>
      </c>
      <c r="D290" s="43">
        <v>2026</v>
      </c>
      <c r="E290" s="49" t="s">
        <v>1019</v>
      </c>
      <c r="F290" s="141">
        <f t="shared" si="52"/>
        <v>6400</v>
      </c>
      <c r="G290" s="13"/>
      <c r="H290" s="142"/>
      <c r="I290" s="32">
        <v>6400</v>
      </c>
      <c r="J290" s="13"/>
      <c r="K290" s="13"/>
      <c r="L290" s="66" t="s">
        <v>964</v>
      </c>
      <c r="M290" s="43" t="s">
        <v>142</v>
      </c>
    </row>
    <row r="291" spans="1:13" ht="254.25" hidden="1" customHeight="1">
      <c r="A291" s="404"/>
      <c r="B291" s="218">
        <v>14</v>
      </c>
      <c r="C291" s="144" t="s">
        <v>974</v>
      </c>
      <c r="D291" s="43">
        <v>2026</v>
      </c>
      <c r="E291" s="49" t="s">
        <v>1019</v>
      </c>
      <c r="F291" s="141">
        <f t="shared" si="52"/>
        <v>100</v>
      </c>
      <c r="G291" s="13"/>
      <c r="H291" s="142"/>
      <c r="I291" s="32">
        <v>100</v>
      </c>
      <c r="J291" s="13"/>
      <c r="K291" s="13"/>
      <c r="L291" s="66" t="s">
        <v>964</v>
      </c>
      <c r="M291" s="43" t="s">
        <v>142</v>
      </c>
    </row>
    <row r="292" spans="1:13" ht="240.75" hidden="1" customHeight="1">
      <c r="A292" s="402" t="s">
        <v>954</v>
      </c>
      <c r="B292" s="218">
        <v>1</v>
      </c>
      <c r="C292" s="144" t="s">
        <v>1013</v>
      </c>
      <c r="D292" s="43">
        <v>2026</v>
      </c>
      <c r="E292" s="49" t="s">
        <v>1015</v>
      </c>
      <c r="F292" s="141">
        <f t="shared" si="52"/>
        <v>400</v>
      </c>
      <c r="G292" s="13"/>
      <c r="H292" s="142"/>
      <c r="I292" s="32">
        <v>400</v>
      </c>
      <c r="J292" s="13"/>
      <c r="K292" s="13"/>
      <c r="L292" s="136" t="s">
        <v>955</v>
      </c>
      <c r="M292" s="43" t="s">
        <v>845</v>
      </c>
    </row>
    <row r="293" spans="1:13" ht="245.25" hidden="1" customHeight="1">
      <c r="A293" s="403"/>
      <c r="B293" s="218">
        <v>2</v>
      </c>
      <c r="C293" s="144" t="s">
        <v>1014</v>
      </c>
      <c r="D293" s="219">
        <v>2026</v>
      </c>
      <c r="E293" s="49" t="s">
        <v>1015</v>
      </c>
      <c r="F293" s="141">
        <f t="shared" si="52"/>
        <v>400</v>
      </c>
      <c r="G293" s="13"/>
      <c r="H293" s="142"/>
      <c r="I293" s="32">
        <v>400</v>
      </c>
      <c r="J293" s="13"/>
      <c r="K293" s="13"/>
      <c r="L293" s="136" t="s">
        <v>958</v>
      </c>
      <c r="M293" s="43" t="s">
        <v>956</v>
      </c>
    </row>
    <row r="294" spans="1:13" ht="262.5" hidden="1" customHeight="1">
      <c r="A294" s="403"/>
      <c r="B294" s="218">
        <v>3</v>
      </c>
      <c r="C294" s="144" t="s">
        <v>1011</v>
      </c>
      <c r="D294" s="219">
        <v>2026</v>
      </c>
      <c r="E294" s="49" t="s">
        <v>1015</v>
      </c>
      <c r="F294" s="141">
        <f t="shared" si="52"/>
        <v>1200</v>
      </c>
      <c r="G294" s="13"/>
      <c r="H294" s="142"/>
      <c r="I294" s="32">
        <v>1200</v>
      </c>
      <c r="J294" s="13"/>
      <c r="K294" s="13"/>
      <c r="L294" s="136" t="s">
        <v>958</v>
      </c>
      <c r="M294" s="43" t="s">
        <v>957</v>
      </c>
    </row>
    <row r="295" spans="1:13" ht="244.5" hidden="1" customHeight="1">
      <c r="A295" s="403"/>
      <c r="B295" s="218">
        <v>4</v>
      </c>
      <c r="C295" s="144" t="s">
        <v>1012</v>
      </c>
      <c r="D295" s="219">
        <v>2026</v>
      </c>
      <c r="E295" s="49" t="s">
        <v>1015</v>
      </c>
      <c r="F295" s="141">
        <f t="shared" si="52"/>
        <v>600</v>
      </c>
      <c r="G295" s="13"/>
      <c r="H295" s="142"/>
      <c r="I295" s="32">
        <v>600</v>
      </c>
      <c r="J295" s="13"/>
      <c r="K295" s="13"/>
      <c r="L295" s="136" t="s">
        <v>958</v>
      </c>
      <c r="M295" s="43" t="s">
        <v>142</v>
      </c>
    </row>
    <row r="296" spans="1:13" ht="214.5" hidden="1" customHeight="1">
      <c r="A296" s="403"/>
      <c r="B296" s="43">
        <v>5</v>
      </c>
      <c r="C296" s="29" t="s">
        <v>976</v>
      </c>
      <c r="D296" s="43">
        <v>2026</v>
      </c>
      <c r="E296" s="49" t="s">
        <v>953</v>
      </c>
      <c r="F296" s="141">
        <f t="shared" si="52"/>
        <v>2000</v>
      </c>
      <c r="G296" s="13"/>
      <c r="H296" s="142"/>
      <c r="I296" s="32">
        <v>2000</v>
      </c>
      <c r="J296" s="13"/>
      <c r="K296" s="13"/>
      <c r="L296" s="66" t="s">
        <v>20</v>
      </c>
      <c r="M296" s="43" t="s">
        <v>20</v>
      </c>
    </row>
    <row r="297" spans="1:13" ht="210.75" hidden="1" customHeight="1">
      <c r="A297" s="403"/>
      <c r="B297" s="43">
        <v>6</v>
      </c>
      <c r="C297" s="29" t="s">
        <v>977</v>
      </c>
      <c r="D297" s="43">
        <v>2026</v>
      </c>
      <c r="E297" s="49" t="s">
        <v>953</v>
      </c>
      <c r="F297" s="141">
        <f t="shared" si="52"/>
        <v>3550</v>
      </c>
      <c r="G297" s="13"/>
      <c r="H297" s="142"/>
      <c r="I297" s="32">
        <v>3550</v>
      </c>
      <c r="J297" s="13"/>
      <c r="K297" s="13"/>
      <c r="L297" s="66" t="s">
        <v>20</v>
      </c>
      <c r="M297" s="43" t="s">
        <v>20</v>
      </c>
    </row>
    <row r="298" spans="1:13" ht="214.5" hidden="1" customHeight="1">
      <c r="A298" s="403"/>
      <c r="B298" s="43">
        <v>7</v>
      </c>
      <c r="C298" s="144" t="s">
        <v>978</v>
      </c>
      <c r="D298" s="43">
        <v>2026</v>
      </c>
      <c r="E298" s="49" t="s">
        <v>953</v>
      </c>
      <c r="F298" s="141">
        <f t="shared" si="52"/>
        <v>300</v>
      </c>
      <c r="G298" s="13"/>
      <c r="H298" s="142"/>
      <c r="I298" s="32">
        <v>300</v>
      </c>
      <c r="J298" s="13"/>
      <c r="K298" s="13"/>
      <c r="L298" s="66" t="s">
        <v>20</v>
      </c>
      <c r="M298" s="43" t="s">
        <v>20</v>
      </c>
    </row>
    <row r="299" spans="1:13" ht="207" hidden="1" customHeight="1">
      <c r="A299" s="403"/>
      <c r="B299" s="218">
        <v>8</v>
      </c>
      <c r="C299" s="135" t="s">
        <v>979</v>
      </c>
      <c r="D299" s="219">
        <v>2026</v>
      </c>
      <c r="E299" s="49" t="s">
        <v>953</v>
      </c>
      <c r="F299" s="141">
        <f t="shared" si="52"/>
        <v>221.38</v>
      </c>
      <c r="G299" s="13"/>
      <c r="H299" s="142"/>
      <c r="I299" s="32">
        <v>221.38</v>
      </c>
      <c r="J299" s="13"/>
      <c r="K299" s="13"/>
      <c r="L299" s="66" t="s">
        <v>20</v>
      </c>
      <c r="M299" s="43" t="s">
        <v>20</v>
      </c>
    </row>
    <row r="300" spans="1:13" ht="222" hidden="1" customHeight="1">
      <c r="A300" s="403"/>
      <c r="B300" s="218">
        <v>9</v>
      </c>
      <c r="C300" s="138" t="s">
        <v>965</v>
      </c>
      <c r="D300" s="219">
        <v>2026</v>
      </c>
      <c r="E300" s="49" t="s">
        <v>953</v>
      </c>
      <c r="F300" s="141">
        <f t="shared" si="52"/>
        <v>430</v>
      </c>
      <c r="G300" s="13"/>
      <c r="H300" s="142"/>
      <c r="I300" s="32">
        <v>430</v>
      </c>
      <c r="J300" s="13"/>
      <c r="K300" s="13"/>
      <c r="L300" s="66" t="s">
        <v>20</v>
      </c>
      <c r="M300" s="43" t="s">
        <v>20</v>
      </c>
    </row>
    <row r="301" spans="1:13" ht="214.5" hidden="1" customHeight="1">
      <c r="A301" s="403"/>
      <c r="B301" s="218">
        <v>10</v>
      </c>
      <c r="C301" s="135" t="s">
        <v>980</v>
      </c>
      <c r="D301" s="219">
        <v>2026</v>
      </c>
      <c r="E301" s="49" t="s">
        <v>953</v>
      </c>
      <c r="F301" s="141">
        <f t="shared" si="52"/>
        <v>320</v>
      </c>
      <c r="G301" s="13"/>
      <c r="H301" s="142"/>
      <c r="I301" s="32">
        <v>320</v>
      </c>
      <c r="J301" s="13"/>
      <c r="K301" s="13"/>
      <c r="L301" s="66" t="s">
        <v>20</v>
      </c>
      <c r="M301" s="43" t="s">
        <v>20</v>
      </c>
    </row>
    <row r="302" spans="1:13" ht="225.75" hidden="1" customHeight="1">
      <c r="A302" s="403"/>
      <c r="B302" s="218">
        <v>11</v>
      </c>
      <c r="C302" s="135" t="s">
        <v>967</v>
      </c>
      <c r="D302" s="219">
        <v>2026</v>
      </c>
      <c r="E302" s="49" t="s">
        <v>953</v>
      </c>
      <c r="F302" s="141">
        <f t="shared" si="52"/>
        <v>95</v>
      </c>
      <c r="G302" s="13"/>
      <c r="H302" s="142"/>
      <c r="I302" s="32">
        <v>95</v>
      </c>
      <c r="J302" s="13"/>
      <c r="K302" s="13"/>
      <c r="L302" s="235" t="s">
        <v>20</v>
      </c>
      <c r="M302" s="43" t="s">
        <v>20</v>
      </c>
    </row>
    <row r="303" spans="1:13" ht="229.5" hidden="1" customHeight="1">
      <c r="A303" s="403"/>
      <c r="B303" s="43">
        <v>12</v>
      </c>
      <c r="C303" s="29" t="s">
        <v>981</v>
      </c>
      <c r="D303" s="43">
        <v>2026</v>
      </c>
      <c r="E303" s="49" t="s">
        <v>953</v>
      </c>
      <c r="F303" s="141">
        <f t="shared" si="52"/>
        <v>3194.62</v>
      </c>
      <c r="G303" s="13"/>
      <c r="H303" s="142"/>
      <c r="I303" s="32">
        <v>3194.62</v>
      </c>
      <c r="J303" s="13"/>
      <c r="K303" s="13"/>
      <c r="L303" s="66" t="s">
        <v>20</v>
      </c>
      <c r="M303" s="43" t="s">
        <v>20</v>
      </c>
    </row>
    <row r="304" spans="1:13" ht="210" hidden="1" customHeight="1">
      <c r="A304" s="403"/>
      <c r="B304" s="43">
        <v>13</v>
      </c>
      <c r="C304" s="29" t="s">
        <v>982</v>
      </c>
      <c r="D304" s="43">
        <v>2026</v>
      </c>
      <c r="E304" s="49" t="s">
        <v>953</v>
      </c>
      <c r="F304" s="141">
        <f t="shared" si="52"/>
        <v>2000</v>
      </c>
      <c r="G304" s="13"/>
      <c r="H304" s="142"/>
      <c r="I304" s="32">
        <v>2000</v>
      </c>
      <c r="J304" s="13"/>
      <c r="K304" s="13"/>
      <c r="L304" s="66" t="s">
        <v>20</v>
      </c>
      <c r="M304" s="43" t="s">
        <v>20</v>
      </c>
    </row>
    <row r="305" spans="1:13" ht="231" hidden="1" customHeight="1">
      <c r="A305" s="403"/>
      <c r="B305" s="43">
        <v>14</v>
      </c>
      <c r="C305" s="29" t="s">
        <v>969</v>
      </c>
      <c r="D305" s="43">
        <v>2026</v>
      </c>
      <c r="E305" s="49" t="s">
        <v>953</v>
      </c>
      <c r="F305" s="141">
        <f t="shared" si="52"/>
        <v>700</v>
      </c>
      <c r="G305" s="13"/>
      <c r="H305" s="142"/>
      <c r="I305" s="32">
        <v>700</v>
      </c>
      <c r="J305" s="13"/>
      <c r="K305" s="13"/>
      <c r="L305" s="66" t="s">
        <v>20</v>
      </c>
      <c r="M305" s="43" t="s">
        <v>20</v>
      </c>
    </row>
    <row r="306" spans="1:13" ht="211.5" hidden="1" customHeight="1">
      <c r="A306" s="403"/>
      <c r="B306" s="43">
        <v>15</v>
      </c>
      <c r="C306" s="29" t="s">
        <v>983</v>
      </c>
      <c r="D306" s="43">
        <v>2026</v>
      </c>
      <c r="E306" s="49" t="s">
        <v>953</v>
      </c>
      <c r="F306" s="141">
        <f t="shared" si="52"/>
        <v>1119</v>
      </c>
      <c r="G306" s="13"/>
      <c r="H306" s="142"/>
      <c r="I306" s="32">
        <v>1119</v>
      </c>
      <c r="J306" s="13"/>
      <c r="K306" s="13"/>
      <c r="L306" s="66" t="s">
        <v>20</v>
      </c>
      <c r="M306" s="43" t="s">
        <v>20</v>
      </c>
    </row>
    <row r="307" spans="1:13" ht="215.25" hidden="1" customHeight="1">
      <c r="A307" s="403"/>
      <c r="B307" s="43">
        <v>16</v>
      </c>
      <c r="C307" s="29" t="s">
        <v>984</v>
      </c>
      <c r="D307" s="43">
        <v>2026</v>
      </c>
      <c r="E307" s="49" t="s">
        <v>953</v>
      </c>
      <c r="F307" s="141">
        <f t="shared" si="52"/>
        <v>70</v>
      </c>
      <c r="G307" s="13"/>
      <c r="H307" s="142"/>
      <c r="I307" s="32">
        <v>70</v>
      </c>
      <c r="J307" s="13"/>
      <c r="K307" s="13"/>
      <c r="L307" s="66" t="s">
        <v>20</v>
      </c>
      <c r="M307" s="43" t="s">
        <v>20</v>
      </c>
    </row>
    <row r="308" spans="1:13" ht="211.5" hidden="1" customHeight="1">
      <c r="A308" s="225"/>
      <c r="B308" s="43">
        <v>17</v>
      </c>
      <c r="C308" s="29" t="s">
        <v>985</v>
      </c>
      <c r="D308" s="43">
        <v>2026</v>
      </c>
      <c r="E308" s="49" t="s">
        <v>953</v>
      </c>
      <c r="F308" s="141">
        <f t="shared" si="52"/>
        <v>1000</v>
      </c>
      <c r="G308" s="13"/>
      <c r="H308" s="142"/>
      <c r="I308" s="32">
        <v>1000</v>
      </c>
      <c r="J308" s="13"/>
      <c r="K308" s="13"/>
      <c r="L308" s="66" t="s">
        <v>20</v>
      </c>
      <c r="M308" s="43" t="s">
        <v>20</v>
      </c>
    </row>
    <row r="309" spans="1:13" ht="266.25" hidden="1" customHeight="1">
      <c r="A309" s="225" t="s">
        <v>954</v>
      </c>
      <c r="B309" s="43">
        <v>18</v>
      </c>
      <c r="C309" s="29" t="s">
        <v>1002</v>
      </c>
      <c r="D309" s="43">
        <v>2026</v>
      </c>
      <c r="E309" s="233" t="s">
        <v>1010</v>
      </c>
      <c r="F309" s="141">
        <f t="shared" si="52"/>
        <v>1000</v>
      </c>
      <c r="G309" s="13"/>
      <c r="H309" s="142"/>
      <c r="I309" s="32">
        <v>1000</v>
      </c>
      <c r="J309" s="13"/>
      <c r="K309" s="13"/>
      <c r="L309" s="230" t="s">
        <v>20</v>
      </c>
      <c r="M309" s="85" t="s">
        <v>20</v>
      </c>
    </row>
    <row r="310" spans="1:13" ht="247.5" hidden="1" customHeight="1">
      <c r="A310" s="11" t="s">
        <v>995</v>
      </c>
      <c r="B310" s="43">
        <v>1</v>
      </c>
      <c r="C310" s="29" t="s">
        <v>996</v>
      </c>
      <c r="D310" s="43">
        <v>2026</v>
      </c>
      <c r="E310" s="49" t="s">
        <v>997</v>
      </c>
      <c r="F310" s="141">
        <f t="shared" si="52"/>
        <v>1500</v>
      </c>
      <c r="G310" s="13"/>
      <c r="H310" s="142"/>
      <c r="I310" s="32">
        <v>1500</v>
      </c>
      <c r="J310" s="13"/>
      <c r="K310" s="13"/>
      <c r="L310" s="139" t="s">
        <v>208</v>
      </c>
      <c r="M310" s="85" t="s">
        <v>142</v>
      </c>
    </row>
    <row r="311" spans="1:13" ht="14.25" hidden="1" customHeight="1">
      <c r="A311" s="3"/>
      <c r="B311" s="3"/>
      <c r="C311" s="14" t="s">
        <v>368</v>
      </c>
      <c r="D311" s="3"/>
      <c r="E311" s="3"/>
      <c r="F311" s="13">
        <f t="shared" si="52"/>
        <v>62905</v>
      </c>
      <c r="G311" s="13">
        <f>SUM(G275:G310)</f>
        <v>0</v>
      </c>
      <c r="H311" s="13">
        <f t="shared" ref="H311:K311" si="53">SUM(H275:H310)</f>
        <v>0</v>
      </c>
      <c r="I311" s="13">
        <f t="shared" si="53"/>
        <v>62905</v>
      </c>
      <c r="J311" s="13">
        <f t="shared" si="53"/>
        <v>0</v>
      </c>
      <c r="K311" s="13">
        <f t="shared" si="53"/>
        <v>0</v>
      </c>
      <c r="L311" s="3"/>
      <c r="M311" s="3"/>
    </row>
    <row r="312" spans="1:13" ht="15" hidden="1" customHeight="1">
      <c r="A312" s="399" t="s">
        <v>823</v>
      </c>
      <c r="B312" s="400"/>
      <c r="C312" s="400"/>
      <c r="D312" s="400"/>
      <c r="E312" s="400"/>
      <c r="F312" s="400"/>
      <c r="G312" s="400"/>
      <c r="H312" s="400"/>
      <c r="I312" s="400"/>
      <c r="J312" s="400"/>
      <c r="K312" s="400"/>
      <c r="L312" s="400"/>
      <c r="M312" s="401"/>
    </row>
    <row r="313" spans="1:13" ht="107.25" hidden="1" customHeight="1">
      <c r="A313" s="394" t="s">
        <v>21</v>
      </c>
      <c r="B313" s="68">
        <v>1</v>
      </c>
      <c r="C313" s="16" t="s">
        <v>33</v>
      </c>
      <c r="D313" s="68">
        <v>2026</v>
      </c>
      <c r="E313" s="35" t="s">
        <v>34</v>
      </c>
      <c r="F313" s="17">
        <f t="shared" ref="F313:F351" si="54">G313+H313+I313+J313+K313</f>
        <v>62543</v>
      </c>
      <c r="G313" s="17">
        <v>62543</v>
      </c>
      <c r="H313" s="17"/>
      <c r="I313" s="17"/>
      <c r="J313" s="17"/>
      <c r="K313" s="17"/>
      <c r="L313" s="35" t="s">
        <v>35</v>
      </c>
      <c r="M313" s="68" t="s">
        <v>846</v>
      </c>
    </row>
    <row r="314" spans="1:13" ht="92.25" hidden="1" customHeight="1">
      <c r="A314" s="405"/>
      <c r="B314" s="68">
        <v>2</v>
      </c>
      <c r="C314" s="148" t="s">
        <v>847</v>
      </c>
      <c r="D314" s="149">
        <v>2026</v>
      </c>
      <c r="E314" s="150" t="s">
        <v>34</v>
      </c>
      <c r="F314" s="151">
        <f t="shared" si="54"/>
        <v>69100.7</v>
      </c>
      <c r="G314" s="151">
        <v>69100.7</v>
      </c>
      <c r="H314" s="151"/>
      <c r="I314" s="152"/>
      <c r="J314" s="152"/>
      <c r="K314" s="152"/>
      <c r="L314" s="150" t="s">
        <v>848</v>
      </c>
      <c r="M314" s="149" t="s">
        <v>849</v>
      </c>
    </row>
    <row r="315" spans="1:13" ht="107.25" hidden="1" customHeight="1">
      <c r="A315" s="405"/>
      <c r="B315" s="149">
        <v>3</v>
      </c>
      <c r="C315" s="11" t="s">
        <v>850</v>
      </c>
      <c r="D315" s="149">
        <v>2026</v>
      </c>
      <c r="E315" s="150" t="s">
        <v>34</v>
      </c>
      <c r="F315" s="151">
        <f t="shared" si="54"/>
        <v>11441</v>
      </c>
      <c r="G315" s="151">
        <v>11441</v>
      </c>
      <c r="H315" s="151"/>
      <c r="I315" s="152"/>
      <c r="J315" s="152"/>
      <c r="K315" s="152"/>
      <c r="L315" s="150" t="s">
        <v>848</v>
      </c>
      <c r="M315" s="149" t="s">
        <v>851</v>
      </c>
    </row>
    <row r="316" spans="1:13" ht="180.75" hidden="1" customHeight="1">
      <c r="A316" s="405"/>
      <c r="B316" s="149">
        <v>4</v>
      </c>
      <c r="C316" s="153" t="s">
        <v>852</v>
      </c>
      <c r="D316" s="149">
        <v>2026</v>
      </c>
      <c r="E316" s="150" t="s">
        <v>34</v>
      </c>
      <c r="F316" s="151">
        <f t="shared" si="54"/>
        <v>2072.6</v>
      </c>
      <c r="G316" s="151">
        <v>2072.6</v>
      </c>
      <c r="H316" s="151"/>
      <c r="I316" s="152"/>
      <c r="J316" s="152"/>
      <c r="K316" s="152"/>
      <c r="L316" s="150" t="s">
        <v>848</v>
      </c>
      <c r="M316" s="149" t="s">
        <v>124</v>
      </c>
    </row>
    <row r="317" spans="1:13" ht="123" hidden="1" customHeight="1">
      <c r="A317" s="405"/>
      <c r="B317" s="149">
        <v>5</v>
      </c>
      <c r="C317" s="154" t="s">
        <v>853</v>
      </c>
      <c r="D317" s="149">
        <v>2026</v>
      </c>
      <c r="E317" s="150" t="s">
        <v>34</v>
      </c>
      <c r="F317" s="151">
        <f t="shared" si="54"/>
        <v>669.6</v>
      </c>
      <c r="G317" s="151">
        <v>669.6</v>
      </c>
      <c r="H317" s="151"/>
      <c r="I317" s="152"/>
      <c r="J317" s="152"/>
      <c r="K317" s="152"/>
      <c r="L317" s="150" t="s">
        <v>854</v>
      </c>
      <c r="M317" s="149" t="s">
        <v>855</v>
      </c>
    </row>
    <row r="318" spans="1:13" ht="101.25" hidden="1" customHeight="1">
      <c r="A318" s="405"/>
      <c r="B318" s="68">
        <v>6</v>
      </c>
      <c r="C318" s="16" t="s">
        <v>36</v>
      </c>
      <c r="D318" s="68">
        <v>2026</v>
      </c>
      <c r="E318" s="35" t="s">
        <v>34</v>
      </c>
      <c r="F318" s="151">
        <f t="shared" si="54"/>
        <v>21420</v>
      </c>
      <c r="G318" s="151">
        <v>21420</v>
      </c>
      <c r="H318" s="151"/>
      <c r="I318" s="152"/>
      <c r="J318" s="152"/>
      <c r="K318" s="152"/>
      <c r="L318" s="150" t="s">
        <v>37</v>
      </c>
      <c r="M318" s="149" t="s">
        <v>856</v>
      </c>
    </row>
    <row r="319" spans="1:13" ht="176.25" hidden="1" customHeight="1">
      <c r="A319" s="405"/>
      <c r="B319" s="68">
        <v>7</v>
      </c>
      <c r="C319" s="16" t="s">
        <v>38</v>
      </c>
      <c r="D319" s="68">
        <v>2026</v>
      </c>
      <c r="E319" s="35" t="s">
        <v>34</v>
      </c>
      <c r="F319" s="17">
        <f t="shared" si="54"/>
        <v>4349.5</v>
      </c>
      <c r="G319" s="151">
        <v>4349.5</v>
      </c>
      <c r="H319" s="151"/>
      <c r="I319" s="152"/>
      <c r="J319" s="152"/>
      <c r="K319" s="152"/>
      <c r="L319" s="150" t="s">
        <v>37</v>
      </c>
      <c r="M319" s="149" t="s">
        <v>857</v>
      </c>
    </row>
    <row r="320" spans="1:13" ht="130.5" hidden="1" customHeight="1">
      <c r="A320" s="405"/>
      <c r="B320" s="68">
        <v>8</v>
      </c>
      <c r="C320" s="16" t="s">
        <v>39</v>
      </c>
      <c r="D320" s="68">
        <v>2026</v>
      </c>
      <c r="E320" s="35" t="s">
        <v>34</v>
      </c>
      <c r="F320" s="17">
        <f t="shared" si="54"/>
        <v>593</v>
      </c>
      <c r="G320" s="151">
        <v>593</v>
      </c>
      <c r="H320" s="151"/>
      <c r="I320" s="152"/>
      <c r="J320" s="152"/>
      <c r="K320" s="152"/>
      <c r="L320" s="150" t="s">
        <v>37</v>
      </c>
      <c r="M320" s="149" t="s">
        <v>858</v>
      </c>
    </row>
    <row r="321" spans="1:13" ht="96.75" hidden="1" customHeight="1">
      <c r="A321" s="405"/>
      <c r="B321" s="68">
        <v>9</v>
      </c>
      <c r="C321" s="16" t="s">
        <v>42</v>
      </c>
      <c r="D321" s="68">
        <v>2026</v>
      </c>
      <c r="E321" s="35" t="s">
        <v>34</v>
      </c>
      <c r="F321" s="17">
        <f t="shared" si="54"/>
        <v>72819.399999999994</v>
      </c>
      <c r="G321" s="151">
        <v>72819.399999999994</v>
      </c>
      <c r="H321" s="151"/>
      <c r="I321" s="152"/>
      <c r="J321" s="152"/>
      <c r="K321" s="152"/>
      <c r="L321" s="150" t="s">
        <v>37</v>
      </c>
      <c r="M321" s="150" t="s">
        <v>46</v>
      </c>
    </row>
    <row r="322" spans="1:13" ht="99.75" hidden="1" customHeight="1">
      <c r="A322" s="405"/>
      <c r="B322" s="68">
        <v>10</v>
      </c>
      <c r="C322" s="155" t="s">
        <v>860</v>
      </c>
      <c r="D322" s="68">
        <v>2026</v>
      </c>
      <c r="E322" s="35" t="s">
        <v>34</v>
      </c>
      <c r="F322" s="17">
        <f t="shared" si="54"/>
        <v>4280.8</v>
      </c>
      <c r="G322" s="151"/>
      <c r="H322" s="151"/>
      <c r="I322" s="152">
        <v>4280.8</v>
      </c>
      <c r="J322" s="152"/>
      <c r="K322" s="152"/>
      <c r="L322" s="150" t="s">
        <v>43</v>
      </c>
      <c r="M322" s="150" t="s">
        <v>859</v>
      </c>
    </row>
    <row r="323" spans="1:13" ht="98.25" hidden="1" customHeight="1">
      <c r="A323" s="405"/>
      <c r="B323" s="68">
        <v>11</v>
      </c>
      <c r="C323" s="16" t="s">
        <v>44</v>
      </c>
      <c r="D323" s="68">
        <v>2026</v>
      </c>
      <c r="E323" s="35" t="s">
        <v>34</v>
      </c>
      <c r="F323" s="17">
        <f t="shared" si="54"/>
        <v>0</v>
      </c>
      <c r="G323" s="147"/>
      <c r="H323" s="147"/>
      <c r="I323" s="17"/>
      <c r="J323" s="17"/>
      <c r="K323" s="17"/>
      <c r="L323" s="35" t="s">
        <v>45</v>
      </c>
      <c r="M323" s="35" t="s">
        <v>681</v>
      </c>
    </row>
    <row r="324" spans="1:13" ht="52.5" hidden="1" customHeight="1">
      <c r="A324" s="405"/>
      <c r="B324" s="68">
        <v>12</v>
      </c>
      <c r="C324" s="16" t="s">
        <v>48</v>
      </c>
      <c r="D324" s="68">
        <v>2026</v>
      </c>
      <c r="E324" s="35" t="s">
        <v>34</v>
      </c>
      <c r="F324" s="17">
        <f t="shared" si="54"/>
        <v>20.803000000000001</v>
      </c>
      <c r="G324" s="147"/>
      <c r="H324" s="147"/>
      <c r="I324" s="152">
        <v>20.803000000000001</v>
      </c>
      <c r="J324" s="152"/>
      <c r="K324" s="152"/>
      <c r="L324" s="150" t="s">
        <v>49</v>
      </c>
      <c r="M324" s="150" t="s">
        <v>19</v>
      </c>
    </row>
    <row r="325" spans="1:13" ht="66" hidden="1" customHeight="1">
      <c r="A325" s="405"/>
      <c r="B325" s="68">
        <v>13</v>
      </c>
      <c r="C325" s="36" t="s">
        <v>50</v>
      </c>
      <c r="D325" s="68">
        <v>2026</v>
      </c>
      <c r="E325" s="35" t="s">
        <v>34</v>
      </c>
      <c r="F325" s="17">
        <f t="shared" si="54"/>
        <v>15</v>
      </c>
      <c r="G325" s="17"/>
      <c r="H325" s="17"/>
      <c r="I325" s="152">
        <v>15</v>
      </c>
      <c r="J325" s="152"/>
      <c r="K325" s="152"/>
      <c r="L325" s="35" t="s">
        <v>51</v>
      </c>
      <c r="M325" s="150" t="s">
        <v>19</v>
      </c>
    </row>
    <row r="326" spans="1:13" ht="116.25" hidden="1" customHeight="1">
      <c r="A326" s="405"/>
      <c r="B326" s="68">
        <v>14</v>
      </c>
      <c r="C326" s="36" t="s">
        <v>52</v>
      </c>
      <c r="D326" s="68">
        <v>2026</v>
      </c>
      <c r="E326" s="35" t="s">
        <v>34</v>
      </c>
      <c r="F326" s="17">
        <f t="shared" si="54"/>
        <v>6</v>
      </c>
      <c r="G326" s="17"/>
      <c r="H326" s="17"/>
      <c r="I326" s="152">
        <v>6</v>
      </c>
      <c r="J326" s="152"/>
      <c r="K326" s="152"/>
      <c r="L326" s="43" t="s">
        <v>37</v>
      </c>
      <c r="M326" s="150" t="s">
        <v>53</v>
      </c>
    </row>
    <row r="327" spans="1:13" ht="51.75" hidden="1" customHeight="1">
      <c r="A327" s="405"/>
      <c r="B327" s="68">
        <v>15</v>
      </c>
      <c r="C327" s="36" t="s">
        <v>54</v>
      </c>
      <c r="D327" s="68">
        <v>2026</v>
      </c>
      <c r="E327" s="35" t="s">
        <v>34</v>
      </c>
      <c r="F327" s="17">
        <f t="shared" si="54"/>
        <v>158.32900000000001</v>
      </c>
      <c r="G327" s="17"/>
      <c r="H327" s="17"/>
      <c r="I327" s="152">
        <v>158.32900000000001</v>
      </c>
      <c r="J327" s="152"/>
      <c r="K327" s="152"/>
      <c r="L327" s="35" t="s">
        <v>55</v>
      </c>
      <c r="M327" s="150" t="s">
        <v>71</v>
      </c>
    </row>
    <row r="328" spans="1:13" ht="87.75" hidden="1" customHeight="1">
      <c r="A328" s="405"/>
      <c r="B328" s="68">
        <v>16</v>
      </c>
      <c r="C328" s="36" t="s">
        <v>56</v>
      </c>
      <c r="D328" s="68">
        <v>2026</v>
      </c>
      <c r="E328" s="35" t="s">
        <v>34</v>
      </c>
      <c r="F328" s="17">
        <f t="shared" si="54"/>
        <v>6.1920000000000002</v>
      </c>
      <c r="G328" s="17"/>
      <c r="H328" s="17"/>
      <c r="I328" s="152">
        <v>6.1920000000000002</v>
      </c>
      <c r="J328" s="152"/>
      <c r="K328" s="152"/>
      <c r="L328" s="35" t="s">
        <v>55</v>
      </c>
      <c r="M328" s="150" t="s">
        <v>63</v>
      </c>
    </row>
    <row r="329" spans="1:13" ht="55.5" hidden="1" customHeight="1">
      <c r="A329" s="405"/>
      <c r="B329" s="68">
        <v>17</v>
      </c>
      <c r="C329" s="36" t="s">
        <v>58</v>
      </c>
      <c r="D329" s="68">
        <v>2026</v>
      </c>
      <c r="E329" s="35" t="s">
        <v>34</v>
      </c>
      <c r="F329" s="17">
        <f t="shared" si="54"/>
        <v>15.292999999999999</v>
      </c>
      <c r="G329" s="17"/>
      <c r="H329" s="17"/>
      <c r="I329" s="152">
        <v>15.292999999999999</v>
      </c>
      <c r="J329" s="152"/>
      <c r="K329" s="152"/>
      <c r="L329" s="35" t="s">
        <v>59</v>
      </c>
      <c r="M329" s="150" t="s">
        <v>60</v>
      </c>
    </row>
    <row r="330" spans="1:13" ht="85.5" hidden="1" customHeight="1">
      <c r="A330" s="405"/>
      <c r="B330" s="68">
        <v>18</v>
      </c>
      <c r="C330" s="70" t="s">
        <v>61</v>
      </c>
      <c r="D330" s="68">
        <v>2026</v>
      </c>
      <c r="E330" s="35" t="s">
        <v>34</v>
      </c>
      <c r="F330" s="17">
        <f t="shared" si="54"/>
        <v>14.8</v>
      </c>
      <c r="G330" s="17"/>
      <c r="H330" s="17"/>
      <c r="I330" s="152">
        <v>14.8</v>
      </c>
      <c r="J330" s="152"/>
      <c r="K330" s="152"/>
      <c r="L330" s="37" t="s">
        <v>62</v>
      </c>
      <c r="M330" s="150" t="s">
        <v>63</v>
      </c>
    </row>
    <row r="331" spans="1:13" ht="82.5" hidden="1" customHeight="1">
      <c r="A331" s="405"/>
      <c r="B331" s="68">
        <v>19</v>
      </c>
      <c r="C331" s="36" t="s">
        <v>64</v>
      </c>
      <c r="D331" s="68">
        <v>2026</v>
      </c>
      <c r="E331" s="35" t="s">
        <v>34</v>
      </c>
      <c r="F331" s="17">
        <f t="shared" si="54"/>
        <v>101</v>
      </c>
      <c r="G331" s="17"/>
      <c r="H331" s="17"/>
      <c r="I331" s="152">
        <v>101</v>
      </c>
      <c r="J331" s="152"/>
      <c r="K331" s="152"/>
      <c r="L331" s="156" t="s">
        <v>65</v>
      </c>
      <c r="M331" s="150" t="s">
        <v>66</v>
      </c>
    </row>
    <row r="332" spans="1:13" ht="63" hidden="1" customHeight="1">
      <c r="A332" s="405"/>
      <c r="B332" s="68">
        <v>20</v>
      </c>
      <c r="C332" s="36" t="s">
        <v>67</v>
      </c>
      <c r="D332" s="68">
        <v>2026</v>
      </c>
      <c r="E332" s="35" t="s">
        <v>34</v>
      </c>
      <c r="F332" s="17">
        <f t="shared" si="54"/>
        <v>25.9</v>
      </c>
      <c r="G332" s="17"/>
      <c r="H332" s="17"/>
      <c r="I332" s="152">
        <v>25.9</v>
      </c>
      <c r="J332" s="152"/>
      <c r="K332" s="152"/>
      <c r="L332" s="156" t="s">
        <v>65</v>
      </c>
      <c r="M332" s="150" t="s">
        <v>861</v>
      </c>
    </row>
    <row r="333" spans="1:13" ht="66.75" hidden="1" customHeight="1">
      <c r="A333" s="405"/>
      <c r="B333" s="68">
        <v>21</v>
      </c>
      <c r="C333" s="36" t="s">
        <v>69</v>
      </c>
      <c r="D333" s="68">
        <v>2026</v>
      </c>
      <c r="E333" s="35" t="s">
        <v>34</v>
      </c>
      <c r="F333" s="17">
        <f t="shared" si="54"/>
        <v>27.8</v>
      </c>
      <c r="G333" s="17"/>
      <c r="H333" s="17"/>
      <c r="I333" s="152">
        <v>27.8</v>
      </c>
      <c r="J333" s="152"/>
      <c r="K333" s="152"/>
      <c r="L333" s="150" t="s">
        <v>70</v>
      </c>
      <c r="M333" s="150" t="s">
        <v>53</v>
      </c>
    </row>
    <row r="334" spans="1:13" ht="66" hidden="1" customHeight="1">
      <c r="A334" s="405"/>
      <c r="B334" s="68">
        <v>22</v>
      </c>
      <c r="C334" s="36" t="s">
        <v>72</v>
      </c>
      <c r="D334" s="68">
        <v>2026</v>
      </c>
      <c r="E334" s="35" t="s">
        <v>34</v>
      </c>
      <c r="F334" s="17">
        <f t="shared" si="54"/>
        <v>74.375</v>
      </c>
      <c r="G334" s="17"/>
      <c r="H334" s="17"/>
      <c r="I334" s="152">
        <v>74.375</v>
      </c>
      <c r="J334" s="152"/>
      <c r="K334" s="152"/>
      <c r="L334" s="35" t="s">
        <v>47</v>
      </c>
      <c r="M334" s="150" t="s">
        <v>862</v>
      </c>
    </row>
    <row r="335" spans="1:13" ht="93.75" hidden="1" customHeight="1">
      <c r="A335" s="405"/>
      <c r="B335" s="68">
        <v>23</v>
      </c>
      <c r="C335" s="36" t="s">
        <v>73</v>
      </c>
      <c r="D335" s="68">
        <v>2026</v>
      </c>
      <c r="E335" s="35" t="s">
        <v>34</v>
      </c>
      <c r="F335" s="17">
        <f t="shared" si="54"/>
        <v>1677.51</v>
      </c>
      <c r="G335" s="151">
        <v>1677.51</v>
      </c>
      <c r="H335" s="151"/>
      <c r="I335" s="152"/>
      <c r="J335" s="152"/>
      <c r="K335" s="152"/>
      <c r="L335" s="35" t="s">
        <v>74</v>
      </c>
      <c r="M335" s="150" t="s">
        <v>863</v>
      </c>
    </row>
    <row r="336" spans="1:13" ht="82.5" hidden="1" customHeight="1">
      <c r="A336" s="405"/>
      <c r="B336" s="68">
        <v>24</v>
      </c>
      <c r="C336" s="36" t="s">
        <v>75</v>
      </c>
      <c r="D336" s="68">
        <v>2026</v>
      </c>
      <c r="E336" s="35" t="s">
        <v>34</v>
      </c>
      <c r="F336" s="17">
        <f t="shared" si="54"/>
        <v>180</v>
      </c>
      <c r="G336" s="151"/>
      <c r="H336" s="151"/>
      <c r="I336" s="152">
        <v>180</v>
      </c>
      <c r="J336" s="152"/>
      <c r="K336" s="152"/>
      <c r="L336" s="35" t="s">
        <v>76</v>
      </c>
      <c r="M336" s="150" t="s">
        <v>77</v>
      </c>
    </row>
    <row r="337" spans="1:13" ht="112.5" hidden="1" customHeight="1">
      <c r="A337" s="405"/>
      <c r="B337" s="68">
        <v>25</v>
      </c>
      <c r="C337" s="36" t="s">
        <v>78</v>
      </c>
      <c r="D337" s="68">
        <v>2026</v>
      </c>
      <c r="E337" s="35" t="s">
        <v>34</v>
      </c>
      <c r="F337" s="17">
        <f t="shared" si="54"/>
        <v>138.6</v>
      </c>
      <c r="G337" s="151">
        <v>138.6</v>
      </c>
      <c r="H337" s="151"/>
      <c r="I337" s="152"/>
      <c r="J337" s="152"/>
      <c r="K337" s="152"/>
      <c r="L337" s="35" t="s">
        <v>79</v>
      </c>
      <c r="M337" s="150" t="s">
        <v>98</v>
      </c>
    </row>
    <row r="338" spans="1:13" ht="96.75" hidden="1" customHeight="1">
      <c r="A338" s="405"/>
      <c r="B338" s="68">
        <v>26</v>
      </c>
      <c r="C338" s="36" t="s">
        <v>80</v>
      </c>
      <c r="D338" s="68">
        <v>2026</v>
      </c>
      <c r="E338" s="35" t="s">
        <v>34</v>
      </c>
      <c r="F338" s="17">
        <f t="shared" si="54"/>
        <v>3.6549999999999998</v>
      </c>
      <c r="G338" s="151">
        <v>3.6549999999999998</v>
      </c>
      <c r="H338" s="151"/>
      <c r="I338" s="152"/>
      <c r="J338" s="152"/>
      <c r="K338" s="152"/>
      <c r="L338" s="35" t="s">
        <v>81</v>
      </c>
      <c r="M338" s="150" t="s">
        <v>82</v>
      </c>
    </row>
    <row r="339" spans="1:13" ht="65.25" hidden="1" customHeight="1">
      <c r="A339" s="405"/>
      <c r="B339" s="68">
        <v>27</v>
      </c>
      <c r="C339" s="36" t="s">
        <v>83</v>
      </c>
      <c r="D339" s="68">
        <v>2026</v>
      </c>
      <c r="E339" s="35" t="s">
        <v>34</v>
      </c>
      <c r="F339" s="17">
        <f t="shared" si="54"/>
        <v>98</v>
      </c>
      <c r="G339" s="151"/>
      <c r="H339" s="151"/>
      <c r="I339" s="152">
        <v>98</v>
      </c>
      <c r="J339" s="152"/>
      <c r="K339" s="152"/>
      <c r="L339" s="35" t="s">
        <v>84</v>
      </c>
      <c r="M339" s="150" t="s">
        <v>85</v>
      </c>
    </row>
    <row r="340" spans="1:13" ht="52.5" hidden="1" customHeight="1">
      <c r="A340" s="405"/>
      <c r="B340" s="68">
        <v>28</v>
      </c>
      <c r="C340" s="70" t="s">
        <v>86</v>
      </c>
      <c r="D340" s="68">
        <v>2026</v>
      </c>
      <c r="E340" s="35" t="s">
        <v>34</v>
      </c>
      <c r="F340" s="17">
        <f t="shared" si="54"/>
        <v>99.9</v>
      </c>
      <c r="G340" s="151"/>
      <c r="H340" s="151"/>
      <c r="I340" s="152">
        <v>99.9</v>
      </c>
      <c r="J340" s="152"/>
      <c r="K340" s="152"/>
      <c r="L340" s="35" t="s">
        <v>84</v>
      </c>
      <c r="M340" s="150" t="s">
        <v>87</v>
      </c>
    </row>
    <row r="341" spans="1:13" ht="87" hidden="1" customHeight="1">
      <c r="A341" s="405"/>
      <c r="B341" s="68">
        <v>29</v>
      </c>
      <c r="C341" s="36" t="s">
        <v>88</v>
      </c>
      <c r="D341" s="68">
        <v>2026</v>
      </c>
      <c r="E341" s="35" t="s">
        <v>34</v>
      </c>
      <c r="F341" s="17">
        <f t="shared" si="54"/>
        <v>300</v>
      </c>
      <c r="G341" s="17"/>
      <c r="H341" s="17"/>
      <c r="I341" s="152">
        <v>300</v>
      </c>
      <c r="J341" s="152"/>
      <c r="K341" s="152"/>
      <c r="L341" s="35" t="s">
        <v>89</v>
      </c>
      <c r="M341" s="150" t="s">
        <v>77</v>
      </c>
    </row>
    <row r="342" spans="1:13" ht="77.25" hidden="1" customHeight="1">
      <c r="A342" s="405"/>
      <c r="B342" s="68">
        <v>30</v>
      </c>
      <c r="C342" s="36" t="s">
        <v>90</v>
      </c>
      <c r="D342" s="68">
        <v>2026</v>
      </c>
      <c r="E342" s="35" t="s">
        <v>34</v>
      </c>
      <c r="F342" s="17">
        <f t="shared" si="54"/>
        <v>4000</v>
      </c>
      <c r="G342" s="17"/>
      <c r="H342" s="17"/>
      <c r="I342" s="152">
        <v>4000</v>
      </c>
      <c r="J342" s="152"/>
      <c r="K342" s="152"/>
      <c r="L342" s="37" t="s">
        <v>91</v>
      </c>
      <c r="M342" s="150" t="s">
        <v>864</v>
      </c>
    </row>
    <row r="343" spans="1:13" ht="73.5" hidden="1" customHeight="1">
      <c r="A343" s="405"/>
      <c r="B343" s="68">
        <v>31</v>
      </c>
      <c r="C343" s="36" t="s">
        <v>92</v>
      </c>
      <c r="D343" s="68">
        <v>2026</v>
      </c>
      <c r="E343" s="35" t="s">
        <v>34</v>
      </c>
      <c r="F343" s="17">
        <f t="shared" si="54"/>
        <v>15000</v>
      </c>
      <c r="G343" s="17"/>
      <c r="H343" s="17"/>
      <c r="I343" s="152">
        <v>15000</v>
      </c>
      <c r="J343" s="152"/>
      <c r="K343" s="152"/>
      <c r="L343" s="37" t="s">
        <v>91</v>
      </c>
      <c r="M343" s="150" t="s">
        <v>864</v>
      </c>
    </row>
    <row r="344" spans="1:13" ht="75.75" hidden="1" customHeight="1">
      <c r="A344" s="405"/>
      <c r="B344" s="68">
        <v>32</v>
      </c>
      <c r="C344" s="36" t="s">
        <v>93</v>
      </c>
      <c r="D344" s="68">
        <v>2026</v>
      </c>
      <c r="E344" s="35" t="s">
        <v>34</v>
      </c>
      <c r="F344" s="17">
        <f t="shared" si="54"/>
        <v>1500</v>
      </c>
      <c r="G344" s="17"/>
      <c r="H344" s="17"/>
      <c r="I344" s="152">
        <v>1500</v>
      </c>
      <c r="J344" s="152"/>
      <c r="K344" s="152"/>
      <c r="L344" s="37" t="s">
        <v>91</v>
      </c>
      <c r="M344" s="150" t="s">
        <v>865</v>
      </c>
    </row>
    <row r="345" spans="1:13" ht="117.75" hidden="1" customHeight="1">
      <c r="A345" s="405"/>
      <c r="B345" s="68">
        <v>33</v>
      </c>
      <c r="C345" s="36" t="s">
        <v>797</v>
      </c>
      <c r="D345" s="68">
        <v>2026</v>
      </c>
      <c r="E345" s="35" t="s">
        <v>34</v>
      </c>
      <c r="F345" s="17">
        <f t="shared" si="54"/>
        <v>20</v>
      </c>
      <c r="G345" s="17"/>
      <c r="H345" s="17"/>
      <c r="I345" s="152">
        <v>20</v>
      </c>
      <c r="J345" s="152"/>
      <c r="K345" s="152"/>
      <c r="L345" s="35" t="s">
        <v>94</v>
      </c>
      <c r="M345" s="150" t="s">
        <v>142</v>
      </c>
    </row>
    <row r="346" spans="1:13" ht="69.75" hidden="1" customHeight="1">
      <c r="A346" s="405"/>
      <c r="B346" s="68">
        <v>34</v>
      </c>
      <c r="C346" s="36" t="s">
        <v>95</v>
      </c>
      <c r="D346" s="68">
        <v>2026</v>
      </c>
      <c r="E346" s="35" t="s">
        <v>34</v>
      </c>
      <c r="F346" s="17">
        <f t="shared" si="54"/>
        <v>150</v>
      </c>
      <c r="G346" s="151">
        <v>150</v>
      </c>
      <c r="H346" s="151"/>
      <c r="I346" s="152"/>
      <c r="J346" s="152"/>
      <c r="K346" s="152"/>
      <c r="L346" s="35" t="s">
        <v>65</v>
      </c>
      <c r="M346" s="150" t="s">
        <v>107</v>
      </c>
    </row>
    <row r="347" spans="1:13" ht="82.5" hidden="1" customHeight="1">
      <c r="A347" s="405"/>
      <c r="B347" s="68">
        <v>35</v>
      </c>
      <c r="C347" s="36" t="s">
        <v>96</v>
      </c>
      <c r="D347" s="68">
        <v>2026</v>
      </c>
      <c r="E347" s="35" t="s">
        <v>34</v>
      </c>
      <c r="F347" s="17">
        <f t="shared" si="54"/>
        <v>170</v>
      </c>
      <c r="G347" s="17"/>
      <c r="H347" s="17"/>
      <c r="I347" s="17">
        <v>170</v>
      </c>
      <c r="J347" s="17"/>
      <c r="K347" s="17"/>
      <c r="L347" s="35" t="s">
        <v>97</v>
      </c>
      <c r="M347" s="35" t="s">
        <v>98</v>
      </c>
    </row>
    <row r="348" spans="1:13" ht="82.5" hidden="1" customHeight="1">
      <c r="A348" s="405"/>
      <c r="B348" s="68">
        <v>36</v>
      </c>
      <c r="C348" s="36" t="s">
        <v>99</v>
      </c>
      <c r="D348" s="68">
        <v>2026</v>
      </c>
      <c r="E348" s="35" t="s">
        <v>34</v>
      </c>
      <c r="F348" s="17">
        <f t="shared" si="54"/>
        <v>437.61900000000003</v>
      </c>
      <c r="G348" s="157">
        <v>437.61900000000003</v>
      </c>
      <c r="H348" s="17"/>
      <c r="I348" s="17"/>
      <c r="J348" s="17"/>
      <c r="K348" s="17"/>
      <c r="L348" s="35" t="s">
        <v>79</v>
      </c>
      <c r="M348" s="35" t="s">
        <v>136</v>
      </c>
    </row>
    <row r="349" spans="1:13" ht="99.75" hidden="1" customHeight="1">
      <c r="A349" s="405"/>
      <c r="B349" s="68">
        <v>37</v>
      </c>
      <c r="C349" s="36" t="s">
        <v>100</v>
      </c>
      <c r="D349" s="68">
        <v>2026</v>
      </c>
      <c r="E349" s="35" t="s">
        <v>34</v>
      </c>
      <c r="F349" s="17">
        <f t="shared" si="54"/>
        <v>6.42</v>
      </c>
      <c r="G349" s="157">
        <v>6.42</v>
      </c>
      <c r="H349" s="17"/>
      <c r="I349" s="17"/>
      <c r="J349" s="17"/>
      <c r="K349" s="17"/>
      <c r="L349" s="35" t="s">
        <v>101</v>
      </c>
      <c r="M349" s="35" t="s">
        <v>57</v>
      </c>
    </row>
    <row r="350" spans="1:13" ht="99" hidden="1" customHeight="1">
      <c r="A350" s="405"/>
      <c r="B350" s="68">
        <v>38</v>
      </c>
      <c r="C350" s="36" t="s">
        <v>102</v>
      </c>
      <c r="D350" s="68">
        <v>2026</v>
      </c>
      <c r="E350" s="35" t="s">
        <v>34</v>
      </c>
      <c r="F350" s="17">
        <f t="shared" si="54"/>
        <v>4.99</v>
      </c>
      <c r="G350" s="157">
        <v>4.99</v>
      </c>
      <c r="H350" s="17"/>
      <c r="I350" s="17"/>
      <c r="J350" s="17"/>
      <c r="K350" s="17"/>
      <c r="L350" s="35" t="s">
        <v>103</v>
      </c>
      <c r="M350" s="35" t="s">
        <v>108</v>
      </c>
    </row>
    <row r="351" spans="1:13" ht="84.75" hidden="1" customHeight="1">
      <c r="A351" s="405"/>
      <c r="B351" s="68">
        <v>39</v>
      </c>
      <c r="C351" s="36" t="s">
        <v>109</v>
      </c>
      <c r="D351" s="68">
        <v>2026</v>
      </c>
      <c r="E351" s="35" t="s">
        <v>34</v>
      </c>
      <c r="F351" s="17">
        <f t="shared" si="54"/>
        <v>640.5</v>
      </c>
      <c r="G351" s="158">
        <v>640.5</v>
      </c>
      <c r="H351" s="151"/>
      <c r="I351" s="152"/>
      <c r="J351" s="152"/>
      <c r="K351" s="152"/>
      <c r="L351" s="35" t="s">
        <v>79</v>
      </c>
      <c r="M351" s="150" t="s">
        <v>273</v>
      </c>
    </row>
    <row r="352" spans="1:13" ht="82.5" hidden="1" customHeight="1">
      <c r="A352" s="405"/>
      <c r="B352" s="68">
        <v>40</v>
      </c>
      <c r="C352" s="36" t="s">
        <v>111</v>
      </c>
      <c r="D352" s="68">
        <v>2026</v>
      </c>
      <c r="E352" s="35" t="s">
        <v>34</v>
      </c>
      <c r="F352" s="17">
        <f>I352</f>
        <v>30</v>
      </c>
      <c r="G352" s="151" t="s">
        <v>185</v>
      </c>
      <c r="H352" s="151"/>
      <c r="I352" s="152">
        <v>30</v>
      </c>
      <c r="J352" s="152"/>
      <c r="K352" s="152"/>
      <c r="L352" s="35" t="s">
        <v>898</v>
      </c>
      <c r="M352" s="150" t="s">
        <v>57</v>
      </c>
    </row>
    <row r="353" spans="1:13" ht="68.25" hidden="1" customHeight="1">
      <c r="A353" s="405"/>
      <c r="B353" s="68">
        <v>41</v>
      </c>
      <c r="C353" s="36" t="s">
        <v>104</v>
      </c>
      <c r="D353" s="68">
        <v>2026</v>
      </c>
      <c r="E353" s="35" t="s">
        <v>34</v>
      </c>
      <c r="F353" s="17">
        <f t="shared" ref="F353:F368" si="55">G353+H353+I353+J353+K353</f>
        <v>115</v>
      </c>
      <c r="G353" s="151"/>
      <c r="H353" s="151"/>
      <c r="I353" s="152">
        <v>115</v>
      </c>
      <c r="J353" s="152"/>
      <c r="K353" s="152"/>
      <c r="L353" s="35" t="s">
        <v>105</v>
      </c>
      <c r="M353" s="150" t="s">
        <v>106</v>
      </c>
    </row>
    <row r="354" spans="1:13" ht="85.5" hidden="1" customHeight="1">
      <c r="A354" s="405"/>
      <c r="B354" s="68">
        <v>42</v>
      </c>
      <c r="C354" s="36" t="s">
        <v>112</v>
      </c>
      <c r="D354" s="68">
        <v>2026</v>
      </c>
      <c r="E354" s="35" t="s">
        <v>34</v>
      </c>
      <c r="F354" s="17">
        <f t="shared" si="55"/>
        <v>402.6</v>
      </c>
      <c r="G354" s="17"/>
      <c r="H354" s="17"/>
      <c r="I354" s="152">
        <v>402.6</v>
      </c>
      <c r="J354" s="152"/>
      <c r="K354" s="152"/>
      <c r="L354" s="35" t="s">
        <v>37</v>
      </c>
      <c r="M354" s="150" t="s">
        <v>113</v>
      </c>
    </row>
    <row r="355" spans="1:13" ht="198.75" hidden="1" customHeight="1">
      <c r="A355" s="405"/>
      <c r="B355" s="68">
        <v>43</v>
      </c>
      <c r="C355" s="36" t="s">
        <v>114</v>
      </c>
      <c r="D355" s="68">
        <v>2026</v>
      </c>
      <c r="E355" s="35" t="s">
        <v>34</v>
      </c>
      <c r="F355" s="17">
        <f t="shared" si="55"/>
        <v>24</v>
      </c>
      <c r="G355" s="17"/>
      <c r="H355" s="17"/>
      <c r="I355" s="152">
        <v>24</v>
      </c>
      <c r="J355" s="152"/>
      <c r="K355" s="152"/>
      <c r="L355" s="37" t="s">
        <v>115</v>
      </c>
      <c r="M355" s="150" t="s">
        <v>68</v>
      </c>
    </row>
    <row r="356" spans="1:13" ht="114" hidden="1" customHeight="1">
      <c r="A356" s="405"/>
      <c r="B356" s="68">
        <v>44</v>
      </c>
      <c r="C356" s="36" t="s">
        <v>116</v>
      </c>
      <c r="D356" s="68">
        <v>2026</v>
      </c>
      <c r="E356" s="35" t="s">
        <v>34</v>
      </c>
      <c r="F356" s="17">
        <f t="shared" si="55"/>
        <v>22.366</v>
      </c>
      <c r="G356" s="17"/>
      <c r="H356" s="17"/>
      <c r="I356" s="152">
        <v>22.366</v>
      </c>
      <c r="J356" s="152"/>
      <c r="K356" s="152"/>
      <c r="L356" s="37" t="s">
        <v>117</v>
      </c>
      <c r="M356" s="150" t="s">
        <v>41</v>
      </c>
    </row>
    <row r="357" spans="1:13" ht="149.25" hidden="1" customHeight="1">
      <c r="A357" s="405"/>
      <c r="B357" s="68">
        <v>45</v>
      </c>
      <c r="C357" s="36" t="s">
        <v>118</v>
      </c>
      <c r="D357" s="68">
        <v>2026</v>
      </c>
      <c r="E357" s="35" t="s">
        <v>34</v>
      </c>
      <c r="F357" s="17">
        <f t="shared" si="55"/>
        <v>50</v>
      </c>
      <c r="G357" s="17"/>
      <c r="H357" s="17"/>
      <c r="I357" s="152">
        <v>50</v>
      </c>
      <c r="J357" s="152"/>
      <c r="K357" s="152"/>
      <c r="L357" s="37" t="s">
        <v>65</v>
      </c>
      <c r="M357" s="150" t="s">
        <v>82</v>
      </c>
    </row>
    <row r="358" spans="1:13" ht="66.75" hidden="1" customHeight="1">
      <c r="A358" s="405"/>
      <c r="B358" s="68">
        <v>46</v>
      </c>
      <c r="C358" s="36" t="s">
        <v>119</v>
      </c>
      <c r="D358" s="68">
        <v>2026</v>
      </c>
      <c r="E358" s="35" t="s">
        <v>34</v>
      </c>
      <c r="F358" s="17">
        <f t="shared" si="55"/>
        <v>443</v>
      </c>
      <c r="G358" s="17"/>
      <c r="H358" s="214">
        <v>243</v>
      </c>
      <c r="I358" s="17">
        <v>200</v>
      </c>
      <c r="J358" s="17"/>
      <c r="K358" s="17"/>
      <c r="L358" s="35" t="s">
        <v>70</v>
      </c>
      <c r="M358" s="35" t="s">
        <v>915</v>
      </c>
    </row>
    <row r="359" spans="1:13" ht="99.75" hidden="1" customHeight="1">
      <c r="A359" s="405"/>
      <c r="B359" s="68">
        <v>47</v>
      </c>
      <c r="C359" s="36" t="s">
        <v>120</v>
      </c>
      <c r="D359" s="68">
        <v>2026</v>
      </c>
      <c r="E359" s="35" t="s">
        <v>34</v>
      </c>
      <c r="F359" s="17">
        <f t="shared" si="55"/>
        <v>13.5</v>
      </c>
      <c r="G359" s="17"/>
      <c r="H359" s="17"/>
      <c r="I359" s="152">
        <v>13.5</v>
      </c>
      <c r="J359" s="152"/>
      <c r="K359" s="152"/>
      <c r="L359" s="37" t="s">
        <v>65</v>
      </c>
      <c r="M359" s="150" t="s">
        <v>98</v>
      </c>
    </row>
    <row r="360" spans="1:13" ht="68.25" hidden="1" customHeight="1">
      <c r="A360" s="405"/>
      <c r="B360" s="68">
        <v>48</v>
      </c>
      <c r="C360" s="36" t="s">
        <v>121</v>
      </c>
      <c r="D360" s="68">
        <v>2026</v>
      </c>
      <c r="E360" s="35" t="s">
        <v>34</v>
      </c>
      <c r="F360" s="17">
        <f t="shared" si="55"/>
        <v>6.1920000000000002</v>
      </c>
      <c r="G360" s="17"/>
      <c r="H360" s="17"/>
      <c r="I360" s="152">
        <v>6.1920000000000002</v>
      </c>
      <c r="J360" s="152"/>
      <c r="K360" s="152"/>
      <c r="L360" s="37" t="s">
        <v>122</v>
      </c>
      <c r="M360" s="150" t="s">
        <v>57</v>
      </c>
    </row>
    <row r="361" spans="1:13" ht="81.75" hidden="1" customHeight="1">
      <c r="A361" s="405"/>
      <c r="B361" s="68">
        <v>49</v>
      </c>
      <c r="C361" s="36" t="s">
        <v>123</v>
      </c>
      <c r="D361" s="68">
        <v>2026</v>
      </c>
      <c r="E361" s="35" t="s">
        <v>34</v>
      </c>
      <c r="F361" s="17">
        <f t="shared" si="55"/>
        <v>268.39999999999998</v>
      </c>
      <c r="G361" s="17"/>
      <c r="H361" s="17"/>
      <c r="I361" s="17">
        <v>268.39999999999998</v>
      </c>
      <c r="J361" s="17"/>
      <c r="K361" s="17"/>
      <c r="L361" s="37" t="s">
        <v>70</v>
      </c>
      <c r="M361" s="35" t="s">
        <v>124</v>
      </c>
    </row>
    <row r="362" spans="1:13" ht="288.75" hidden="1" customHeight="1">
      <c r="A362" s="405"/>
      <c r="B362" s="68">
        <v>50</v>
      </c>
      <c r="C362" s="70" t="s">
        <v>125</v>
      </c>
      <c r="D362" s="68">
        <v>2026</v>
      </c>
      <c r="E362" s="35" t="s">
        <v>34</v>
      </c>
      <c r="F362" s="17">
        <f t="shared" si="55"/>
        <v>14519.2</v>
      </c>
      <c r="G362" s="151">
        <v>14519.2</v>
      </c>
      <c r="H362" s="17"/>
      <c r="I362" s="17"/>
      <c r="J362" s="17"/>
      <c r="K362" s="17"/>
      <c r="L362" s="35" t="s">
        <v>126</v>
      </c>
      <c r="M362" s="150" t="s">
        <v>866</v>
      </c>
    </row>
    <row r="363" spans="1:13" ht="147.75" hidden="1" customHeight="1">
      <c r="A363" s="405"/>
      <c r="B363" s="68">
        <v>51</v>
      </c>
      <c r="C363" s="36" t="s">
        <v>127</v>
      </c>
      <c r="D363" s="68">
        <v>2026</v>
      </c>
      <c r="E363" s="35" t="s">
        <v>34</v>
      </c>
      <c r="F363" s="17">
        <f t="shared" si="55"/>
        <v>0</v>
      </c>
      <c r="G363" s="18">
        <v>0</v>
      </c>
      <c r="H363" s="18">
        <v>0</v>
      </c>
      <c r="I363" s="19"/>
      <c r="J363" s="19"/>
      <c r="K363" s="19"/>
      <c r="L363" s="37" t="s">
        <v>128</v>
      </c>
      <c r="M363" s="37" t="s">
        <v>129</v>
      </c>
    </row>
    <row r="364" spans="1:13" ht="164.25" hidden="1" customHeight="1">
      <c r="A364" s="405"/>
      <c r="B364" s="68">
        <v>52</v>
      </c>
      <c r="C364" s="36" t="s">
        <v>130</v>
      </c>
      <c r="D364" s="68">
        <v>2026</v>
      </c>
      <c r="E364" s="35" t="s">
        <v>34</v>
      </c>
      <c r="F364" s="17">
        <f t="shared" si="55"/>
        <v>850</v>
      </c>
      <c r="G364" s="18"/>
      <c r="H364" s="18">
        <v>0</v>
      </c>
      <c r="I364" s="18">
        <v>850</v>
      </c>
      <c r="J364" s="19"/>
      <c r="K364" s="19"/>
      <c r="L364" s="37" t="s">
        <v>128</v>
      </c>
      <c r="M364" s="37" t="s">
        <v>867</v>
      </c>
    </row>
    <row r="365" spans="1:13" ht="164.25" hidden="1" customHeight="1">
      <c r="A365" s="405"/>
      <c r="B365" s="68">
        <v>53</v>
      </c>
      <c r="C365" s="36" t="s">
        <v>131</v>
      </c>
      <c r="D365" s="68">
        <v>2026</v>
      </c>
      <c r="E365" s="35" t="s">
        <v>34</v>
      </c>
      <c r="F365" s="17">
        <f t="shared" si="55"/>
        <v>50</v>
      </c>
      <c r="G365" s="18"/>
      <c r="H365" s="18"/>
      <c r="I365" s="18">
        <v>50</v>
      </c>
      <c r="J365" s="19"/>
      <c r="K365" s="19"/>
      <c r="L365" s="37" t="s">
        <v>132</v>
      </c>
      <c r="M365" s="37" t="s">
        <v>133</v>
      </c>
    </row>
    <row r="366" spans="1:13" ht="120" hidden="1" customHeight="1">
      <c r="A366" s="405"/>
      <c r="B366" s="68">
        <v>54</v>
      </c>
      <c r="C366" s="36" t="s">
        <v>871</v>
      </c>
      <c r="D366" s="33">
        <v>2026</v>
      </c>
      <c r="E366" s="35" t="s">
        <v>134</v>
      </c>
      <c r="F366" s="151">
        <f t="shared" si="55"/>
        <v>414.3</v>
      </c>
      <c r="G366" s="19"/>
      <c r="H366" s="19"/>
      <c r="I366" s="18">
        <v>414.3</v>
      </c>
      <c r="J366" s="19"/>
      <c r="K366" s="19"/>
      <c r="L366" s="37" t="s">
        <v>135</v>
      </c>
      <c r="M366" s="37" t="s">
        <v>136</v>
      </c>
    </row>
    <row r="367" spans="1:13" ht="98.25" hidden="1" customHeight="1">
      <c r="A367" s="405"/>
      <c r="B367" s="68">
        <v>55</v>
      </c>
      <c r="C367" s="36" t="s">
        <v>137</v>
      </c>
      <c r="D367" s="68">
        <v>2026</v>
      </c>
      <c r="E367" s="35" t="s">
        <v>138</v>
      </c>
      <c r="F367" s="17">
        <f t="shared" si="55"/>
        <v>44.8</v>
      </c>
      <c r="G367" s="19"/>
      <c r="H367" s="19"/>
      <c r="I367" s="18">
        <v>44.8</v>
      </c>
      <c r="J367" s="19"/>
      <c r="K367" s="19"/>
      <c r="L367" s="37" t="s">
        <v>868</v>
      </c>
      <c r="M367" s="37" t="s">
        <v>139</v>
      </c>
    </row>
    <row r="368" spans="1:13" ht="107.25" hidden="1" customHeight="1">
      <c r="A368" s="405"/>
      <c r="B368" s="68">
        <v>56</v>
      </c>
      <c r="C368" s="36" t="s">
        <v>883</v>
      </c>
      <c r="D368" s="68">
        <v>2026</v>
      </c>
      <c r="E368" s="35" t="s">
        <v>138</v>
      </c>
      <c r="F368" s="17">
        <f t="shared" si="55"/>
        <v>3590.8</v>
      </c>
      <c r="G368" s="19"/>
      <c r="H368" s="19"/>
      <c r="I368" s="18">
        <v>3590.8</v>
      </c>
      <c r="J368" s="19"/>
      <c r="K368" s="19"/>
      <c r="L368" s="37" t="s">
        <v>869</v>
      </c>
      <c r="M368" s="37" t="s">
        <v>139</v>
      </c>
    </row>
    <row r="369" spans="1:13" ht="77.25" hidden="1" customHeight="1">
      <c r="A369" s="405"/>
      <c r="B369" s="68">
        <v>57</v>
      </c>
      <c r="C369" s="36" t="s">
        <v>872</v>
      </c>
      <c r="D369" s="33">
        <v>2026</v>
      </c>
      <c r="E369" s="35" t="s">
        <v>34</v>
      </c>
      <c r="F369" s="17">
        <v>402.6</v>
      </c>
      <c r="G369" s="18">
        <v>402.6</v>
      </c>
      <c r="H369" s="19"/>
      <c r="I369" s="18"/>
      <c r="J369" s="19"/>
      <c r="K369" s="19"/>
      <c r="L369" s="37" t="s">
        <v>868</v>
      </c>
      <c r="M369" s="37" t="s">
        <v>60</v>
      </c>
    </row>
    <row r="370" spans="1:13" ht="93.75" hidden="1" customHeight="1">
      <c r="A370" s="405"/>
      <c r="B370" s="68">
        <v>58</v>
      </c>
      <c r="C370" s="36" t="s">
        <v>215</v>
      </c>
      <c r="D370" s="68">
        <v>2026</v>
      </c>
      <c r="E370" s="35" t="s">
        <v>140</v>
      </c>
      <c r="F370" s="17">
        <f t="shared" ref="F370:F398" si="56">G370+H370+I370+J370+K370</f>
        <v>156</v>
      </c>
      <c r="G370" s="19"/>
      <c r="H370" s="19"/>
      <c r="I370" s="18">
        <v>156</v>
      </c>
      <c r="J370" s="19"/>
      <c r="K370" s="19"/>
      <c r="L370" s="35" t="s">
        <v>141</v>
      </c>
      <c r="M370" s="37" t="s">
        <v>142</v>
      </c>
    </row>
    <row r="371" spans="1:13" ht="145.5" hidden="1" customHeight="1">
      <c r="A371" s="405"/>
      <c r="B371" s="68">
        <v>59</v>
      </c>
      <c r="C371" s="36" t="s">
        <v>151</v>
      </c>
      <c r="D371" s="68">
        <v>2026</v>
      </c>
      <c r="E371" s="94" t="s">
        <v>145</v>
      </c>
      <c r="F371" s="17">
        <f t="shared" si="56"/>
        <v>186</v>
      </c>
      <c r="G371" s="19"/>
      <c r="H371" s="19"/>
      <c r="I371" s="18">
        <v>186</v>
      </c>
      <c r="J371" s="19"/>
      <c r="K371" s="18">
        <v>0</v>
      </c>
      <c r="L371" s="37" t="s">
        <v>37</v>
      </c>
      <c r="M371" s="37" t="s">
        <v>870</v>
      </c>
    </row>
    <row r="372" spans="1:13" ht="104.25" hidden="1" customHeight="1">
      <c r="A372" s="405"/>
      <c r="B372" s="68">
        <v>60</v>
      </c>
      <c r="C372" s="36" t="s">
        <v>147</v>
      </c>
      <c r="D372" s="68">
        <v>2026</v>
      </c>
      <c r="E372" s="95" t="s">
        <v>140</v>
      </c>
      <c r="F372" s="17">
        <f t="shared" si="56"/>
        <v>64</v>
      </c>
      <c r="G372" s="19"/>
      <c r="H372" s="19"/>
      <c r="I372" s="18">
        <v>64</v>
      </c>
      <c r="J372" s="19"/>
      <c r="K372" s="18"/>
      <c r="L372" s="37" t="s">
        <v>141</v>
      </c>
      <c r="M372" s="37" t="s">
        <v>142</v>
      </c>
    </row>
    <row r="373" spans="1:13" ht="117" hidden="1" customHeight="1">
      <c r="A373" s="405"/>
      <c r="B373" s="68">
        <v>61</v>
      </c>
      <c r="C373" s="36" t="s">
        <v>148</v>
      </c>
      <c r="D373" s="68">
        <v>2026</v>
      </c>
      <c r="E373" s="35" t="s">
        <v>149</v>
      </c>
      <c r="F373" s="17">
        <f t="shared" si="56"/>
        <v>1839</v>
      </c>
      <c r="G373" s="19"/>
      <c r="H373" s="19"/>
      <c r="I373" s="18">
        <v>1839</v>
      </c>
      <c r="J373" s="19"/>
      <c r="K373" s="19"/>
      <c r="L373" s="37" t="s">
        <v>37</v>
      </c>
      <c r="M373" s="37" t="s">
        <v>150</v>
      </c>
    </row>
    <row r="374" spans="1:13" ht="117.75" hidden="1" customHeight="1">
      <c r="A374" s="405"/>
      <c r="B374" s="68">
        <v>62</v>
      </c>
      <c r="C374" s="36" t="s">
        <v>152</v>
      </c>
      <c r="D374" s="68">
        <v>2026</v>
      </c>
      <c r="E374" s="35" t="s">
        <v>149</v>
      </c>
      <c r="F374" s="17">
        <f t="shared" si="56"/>
        <v>70</v>
      </c>
      <c r="G374" s="19"/>
      <c r="H374" s="19"/>
      <c r="I374" s="18">
        <v>70</v>
      </c>
      <c r="J374" s="19"/>
      <c r="K374" s="19"/>
      <c r="L374" s="37" t="s">
        <v>153</v>
      </c>
      <c r="M374" s="37" t="s">
        <v>142</v>
      </c>
    </row>
    <row r="375" spans="1:13" ht="233.25" hidden="1" customHeight="1">
      <c r="A375" s="405"/>
      <c r="B375" s="68">
        <v>63</v>
      </c>
      <c r="C375" s="70" t="s">
        <v>154</v>
      </c>
      <c r="D375" s="68">
        <v>2026</v>
      </c>
      <c r="E375" s="96" t="s">
        <v>155</v>
      </c>
      <c r="F375" s="17">
        <f t="shared" si="56"/>
        <v>0</v>
      </c>
      <c r="G375" s="19"/>
      <c r="H375" s="19"/>
      <c r="I375" s="19"/>
      <c r="J375" s="19"/>
      <c r="K375" s="19"/>
      <c r="L375" s="37" t="s">
        <v>156</v>
      </c>
      <c r="M375" s="37" t="s">
        <v>157</v>
      </c>
    </row>
    <row r="376" spans="1:13" ht="232.5" hidden="1" customHeight="1">
      <c r="A376" s="405"/>
      <c r="B376" s="68">
        <v>64</v>
      </c>
      <c r="C376" s="70" t="s">
        <v>158</v>
      </c>
      <c r="D376" s="68">
        <v>2026</v>
      </c>
      <c r="E376" s="96" t="s">
        <v>159</v>
      </c>
      <c r="F376" s="17">
        <f t="shared" si="56"/>
        <v>0</v>
      </c>
      <c r="G376" s="19"/>
      <c r="H376" s="19"/>
      <c r="I376" s="19"/>
      <c r="J376" s="19"/>
      <c r="K376" s="19"/>
      <c r="L376" s="37" t="s">
        <v>156</v>
      </c>
      <c r="M376" s="37" t="s">
        <v>157</v>
      </c>
    </row>
    <row r="377" spans="1:13" ht="121.5" hidden="1" customHeight="1">
      <c r="A377" s="405"/>
      <c r="B377" s="68">
        <v>65</v>
      </c>
      <c r="C377" s="70" t="s">
        <v>160</v>
      </c>
      <c r="D377" s="68">
        <v>2026</v>
      </c>
      <c r="E377" s="35" t="s">
        <v>149</v>
      </c>
      <c r="F377" s="17">
        <f t="shared" si="56"/>
        <v>185</v>
      </c>
      <c r="G377" s="19"/>
      <c r="H377" s="19"/>
      <c r="I377" s="18">
        <v>185</v>
      </c>
      <c r="J377" s="19"/>
      <c r="K377" s="19"/>
      <c r="L377" s="37" t="s">
        <v>161</v>
      </c>
      <c r="M377" s="37" t="s">
        <v>142</v>
      </c>
    </row>
    <row r="378" spans="1:13" ht="143.25" hidden="1" customHeight="1">
      <c r="A378" s="405"/>
      <c r="B378" s="68">
        <v>66</v>
      </c>
      <c r="C378" s="36" t="s">
        <v>162</v>
      </c>
      <c r="D378" s="68">
        <v>2026</v>
      </c>
      <c r="E378" s="35" t="s">
        <v>149</v>
      </c>
      <c r="F378" s="17">
        <f t="shared" si="56"/>
        <v>220</v>
      </c>
      <c r="G378" s="19"/>
      <c r="H378" s="19"/>
      <c r="I378" s="18">
        <v>220</v>
      </c>
      <c r="J378" s="19"/>
      <c r="K378" s="19"/>
      <c r="L378" s="37" t="s">
        <v>143</v>
      </c>
      <c r="M378" s="37" t="s">
        <v>163</v>
      </c>
    </row>
    <row r="379" spans="1:13" ht="118.5" hidden="1" customHeight="1">
      <c r="A379" s="405"/>
      <c r="B379" s="68">
        <v>67</v>
      </c>
      <c r="C379" s="36" t="s">
        <v>164</v>
      </c>
      <c r="D379" s="68">
        <v>2026</v>
      </c>
      <c r="E379" s="35" t="s">
        <v>149</v>
      </c>
      <c r="F379" s="17">
        <f t="shared" si="56"/>
        <v>0</v>
      </c>
      <c r="G379" s="19"/>
      <c r="H379" s="19"/>
      <c r="I379" s="18">
        <v>0</v>
      </c>
      <c r="J379" s="19"/>
      <c r="K379" s="19"/>
      <c r="L379" s="35" t="s">
        <v>165</v>
      </c>
      <c r="M379" s="37" t="s">
        <v>146</v>
      </c>
    </row>
    <row r="380" spans="1:13" ht="67.5" hidden="1" customHeight="1">
      <c r="A380" s="405"/>
      <c r="B380" s="68">
        <v>68</v>
      </c>
      <c r="C380" s="29" t="s">
        <v>166</v>
      </c>
      <c r="D380" s="68">
        <v>2026</v>
      </c>
      <c r="E380" s="43" t="s">
        <v>34</v>
      </c>
      <c r="F380" s="17">
        <f t="shared" si="56"/>
        <v>0</v>
      </c>
      <c r="G380" s="3"/>
      <c r="H380" s="3"/>
      <c r="I380" s="146">
        <v>0</v>
      </c>
      <c r="J380" s="3"/>
      <c r="K380" s="3"/>
      <c r="L380" s="43" t="s">
        <v>167</v>
      </c>
      <c r="M380" s="43" t="s">
        <v>168</v>
      </c>
    </row>
    <row r="381" spans="1:13" ht="114.75" hidden="1" customHeight="1">
      <c r="A381" s="405"/>
      <c r="B381" s="68">
        <v>69</v>
      </c>
      <c r="C381" s="167" t="s">
        <v>169</v>
      </c>
      <c r="D381" s="68">
        <v>2026</v>
      </c>
      <c r="E381" s="35" t="s">
        <v>34</v>
      </c>
      <c r="F381" s="17">
        <f t="shared" si="56"/>
        <v>900</v>
      </c>
      <c r="G381" s="19"/>
      <c r="H381" s="19"/>
      <c r="I381" s="18">
        <v>900</v>
      </c>
      <c r="J381" s="19"/>
      <c r="K381" s="19"/>
      <c r="L381" s="35" t="s">
        <v>65</v>
      </c>
      <c r="M381" s="37" t="s">
        <v>170</v>
      </c>
    </row>
    <row r="382" spans="1:13" ht="177" hidden="1" customHeight="1">
      <c r="A382" s="405"/>
      <c r="B382" s="68">
        <v>70</v>
      </c>
      <c r="C382" s="168" t="s">
        <v>171</v>
      </c>
      <c r="D382" s="169">
        <v>2026</v>
      </c>
      <c r="E382" s="170" t="s">
        <v>34</v>
      </c>
      <c r="F382" s="17">
        <f t="shared" si="56"/>
        <v>850</v>
      </c>
      <c r="G382" s="19"/>
      <c r="H382" s="19"/>
      <c r="I382" s="18">
        <v>850</v>
      </c>
      <c r="J382" s="19"/>
      <c r="K382" s="19"/>
      <c r="L382" s="35" t="s">
        <v>37</v>
      </c>
      <c r="M382" s="37" t="s">
        <v>172</v>
      </c>
    </row>
    <row r="383" spans="1:13" ht="57" hidden="1" customHeight="1">
      <c r="A383" s="405"/>
      <c r="B383" s="68">
        <v>71</v>
      </c>
      <c r="C383" s="70" t="s">
        <v>173</v>
      </c>
      <c r="D383" s="68">
        <v>2026</v>
      </c>
      <c r="E383" s="35" t="s">
        <v>34</v>
      </c>
      <c r="F383" s="17">
        <f t="shared" si="56"/>
        <v>75</v>
      </c>
      <c r="G383" s="19"/>
      <c r="H383" s="19"/>
      <c r="I383" s="18">
        <v>75</v>
      </c>
      <c r="J383" s="19"/>
      <c r="K383" s="19"/>
      <c r="L383" s="35" t="s">
        <v>37</v>
      </c>
      <c r="M383" s="37" t="s">
        <v>98</v>
      </c>
    </row>
    <row r="384" spans="1:13" ht="66" hidden="1" customHeight="1">
      <c r="A384" s="405"/>
      <c r="B384" s="68">
        <v>72</v>
      </c>
      <c r="C384" s="70" t="s">
        <v>174</v>
      </c>
      <c r="D384" s="68">
        <v>2026</v>
      </c>
      <c r="E384" s="35" t="s">
        <v>34</v>
      </c>
      <c r="F384" s="17">
        <f t="shared" si="56"/>
        <v>16.2</v>
      </c>
      <c r="G384" s="19"/>
      <c r="H384" s="19"/>
      <c r="I384" s="18">
        <v>16.2</v>
      </c>
      <c r="J384" s="19"/>
      <c r="K384" s="19"/>
      <c r="L384" s="35" t="s">
        <v>65</v>
      </c>
      <c r="M384" s="37" t="s">
        <v>200</v>
      </c>
    </row>
    <row r="385" spans="1:13" ht="62.25" hidden="1" customHeight="1">
      <c r="A385" s="405"/>
      <c r="B385" s="68">
        <v>73</v>
      </c>
      <c r="C385" s="11" t="s">
        <v>184</v>
      </c>
      <c r="D385" s="68">
        <v>2026</v>
      </c>
      <c r="E385" s="22" t="s">
        <v>34</v>
      </c>
      <c r="F385" s="17">
        <f t="shared" si="56"/>
        <v>0.2</v>
      </c>
      <c r="G385" s="24"/>
      <c r="H385" s="25">
        <v>0.2</v>
      </c>
      <c r="I385" s="18"/>
      <c r="J385" s="19"/>
      <c r="K385" s="19"/>
      <c r="L385" s="35" t="s">
        <v>74</v>
      </c>
      <c r="M385" s="37" t="s">
        <v>53</v>
      </c>
    </row>
    <row r="386" spans="1:13" ht="225" hidden="1" customHeight="1">
      <c r="A386" s="405"/>
      <c r="B386" s="68">
        <v>74</v>
      </c>
      <c r="C386" s="70" t="s">
        <v>175</v>
      </c>
      <c r="D386" s="68">
        <v>2026</v>
      </c>
      <c r="E386" s="35" t="s">
        <v>34</v>
      </c>
      <c r="F386" s="17">
        <f t="shared" si="56"/>
        <v>0</v>
      </c>
      <c r="G386" s="18">
        <v>0</v>
      </c>
      <c r="H386" s="19"/>
      <c r="I386" s="18"/>
      <c r="J386" s="19"/>
      <c r="K386" s="19"/>
      <c r="L386" s="35" t="s">
        <v>74</v>
      </c>
      <c r="M386" s="37" t="s">
        <v>177</v>
      </c>
    </row>
    <row r="387" spans="1:13" ht="134.25" hidden="1" customHeight="1">
      <c r="A387" s="405"/>
      <c r="B387" s="68">
        <v>75</v>
      </c>
      <c r="C387" s="70" t="s">
        <v>176</v>
      </c>
      <c r="D387" s="68">
        <v>2026</v>
      </c>
      <c r="E387" s="35" t="s">
        <v>34</v>
      </c>
      <c r="F387" s="17">
        <f t="shared" si="56"/>
        <v>83493.7</v>
      </c>
      <c r="G387" s="18">
        <v>83493.7</v>
      </c>
      <c r="H387" s="19"/>
      <c r="I387" s="18"/>
      <c r="J387" s="19"/>
      <c r="K387" s="19"/>
      <c r="L387" s="35" t="s">
        <v>74</v>
      </c>
      <c r="M387" s="37" t="s">
        <v>873</v>
      </c>
    </row>
    <row r="388" spans="1:13" ht="195.75" hidden="1" customHeight="1">
      <c r="A388" s="405"/>
      <c r="B388" s="68">
        <v>76</v>
      </c>
      <c r="C388" s="29" t="s">
        <v>178</v>
      </c>
      <c r="D388" s="68">
        <v>2026</v>
      </c>
      <c r="E388" s="22" t="s">
        <v>34</v>
      </c>
      <c r="F388" s="17">
        <f t="shared" si="56"/>
        <v>0</v>
      </c>
      <c r="G388" s="23"/>
      <c r="H388" s="159">
        <v>0</v>
      </c>
      <c r="I388" s="23"/>
      <c r="J388" s="23"/>
      <c r="K388" s="23"/>
      <c r="L388" s="35" t="s">
        <v>74</v>
      </c>
      <c r="M388" s="160" t="s">
        <v>874</v>
      </c>
    </row>
    <row r="389" spans="1:13" ht="100.5" hidden="1" customHeight="1">
      <c r="A389" s="405"/>
      <c r="B389" s="68">
        <v>77</v>
      </c>
      <c r="C389" s="29" t="s">
        <v>179</v>
      </c>
      <c r="D389" s="68">
        <v>2026</v>
      </c>
      <c r="E389" s="22" t="s">
        <v>34</v>
      </c>
      <c r="F389" s="17">
        <f t="shared" si="56"/>
        <v>400</v>
      </c>
      <c r="G389" s="23"/>
      <c r="H389" s="23">
        <v>400</v>
      </c>
      <c r="I389" s="23"/>
      <c r="J389" s="23"/>
      <c r="K389" s="23"/>
      <c r="L389" s="35" t="s">
        <v>37</v>
      </c>
      <c r="M389" s="160" t="s">
        <v>229</v>
      </c>
    </row>
    <row r="390" spans="1:13" ht="67.5" hidden="1" customHeight="1">
      <c r="A390" s="405"/>
      <c r="B390" s="68">
        <v>78</v>
      </c>
      <c r="C390" s="29" t="s">
        <v>181</v>
      </c>
      <c r="D390" s="68">
        <v>2026</v>
      </c>
      <c r="E390" s="22" t="s">
        <v>34</v>
      </c>
      <c r="F390" s="17">
        <f t="shared" si="56"/>
        <v>231.446</v>
      </c>
      <c r="G390" s="23"/>
      <c r="H390" s="32">
        <v>231.446</v>
      </c>
      <c r="I390" s="23"/>
      <c r="J390" s="23"/>
      <c r="K390" s="23"/>
      <c r="L390" s="35" t="s">
        <v>37</v>
      </c>
      <c r="M390" s="160" t="s">
        <v>914</v>
      </c>
    </row>
    <row r="391" spans="1:13" ht="84.75" hidden="1" customHeight="1">
      <c r="A391" s="405"/>
      <c r="B391" s="68">
        <v>79</v>
      </c>
      <c r="C391" s="29" t="s">
        <v>182</v>
      </c>
      <c r="D391" s="68">
        <v>2026</v>
      </c>
      <c r="E391" s="22" t="s">
        <v>34</v>
      </c>
      <c r="F391" s="17">
        <f t="shared" si="56"/>
        <v>41.616999999999997</v>
      </c>
      <c r="G391" s="23"/>
      <c r="H391" s="32">
        <v>41.616999999999997</v>
      </c>
      <c r="I391" s="23"/>
      <c r="J391" s="23"/>
      <c r="K391" s="23"/>
      <c r="L391" s="35" t="s">
        <v>74</v>
      </c>
      <c r="M391" s="160" t="s">
        <v>57</v>
      </c>
    </row>
    <row r="392" spans="1:13" ht="99.75" hidden="1" customHeight="1">
      <c r="A392" s="405"/>
      <c r="B392" s="68">
        <v>80</v>
      </c>
      <c r="C392" s="11" t="s">
        <v>183</v>
      </c>
      <c r="D392" s="68">
        <v>2026</v>
      </c>
      <c r="E392" s="22" t="s">
        <v>34</v>
      </c>
      <c r="F392" s="17">
        <f t="shared" si="56"/>
        <v>24.149000000000001</v>
      </c>
      <c r="G392" s="23"/>
      <c r="H392" s="217">
        <v>24.149000000000001</v>
      </c>
      <c r="I392" s="26"/>
      <c r="J392" s="26"/>
      <c r="K392" s="26"/>
      <c r="L392" s="35" t="s">
        <v>37</v>
      </c>
      <c r="M392" s="22" t="s">
        <v>110</v>
      </c>
    </row>
    <row r="393" spans="1:13" ht="114.75" hidden="1" customHeight="1">
      <c r="A393" s="405"/>
      <c r="B393" s="68">
        <v>81</v>
      </c>
      <c r="C393" s="11" t="s">
        <v>1053</v>
      </c>
      <c r="D393" s="68">
        <v>2026</v>
      </c>
      <c r="E393" s="22" t="s">
        <v>34</v>
      </c>
      <c r="F393" s="17">
        <f t="shared" si="56"/>
        <v>1301.3</v>
      </c>
      <c r="G393" s="24"/>
      <c r="H393" s="25"/>
      <c r="I393" s="25">
        <v>1301.3</v>
      </c>
      <c r="J393" s="25"/>
      <c r="K393" s="25"/>
      <c r="L393" s="35" t="s">
        <v>37</v>
      </c>
      <c r="M393" s="22" t="s">
        <v>108</v>
      </c>
    </row>
    <row r="394" spans="1:13" ht="214.5" hidden="1" customHeight="1">
      <c r="A394" s="405"/>
      <c r="B394" s="68">
        <v>82</v>
      </c>
      <c r="C394" s="262" t="s">
        <v>1026</v>
      </c>
      <c r="D394" s="35">
        <v>2026</v>
      </c>
      <c r="E394" s="35" t="s">
        <v>34</v>
      </c>
      <c r="F394" s="17">
        <f t="shared" si="56"/>
        <v>600</v>
      </c>
      <c r="G394" s="24"/>
      <c r="H394" s="25"/>
      <c r="I394" s="25">
        <v>600</v>
      </c>
      <c r="J394" s="26"/>
      <c r="K394" s="26"/>
      <c r="L394" s="35" t="s">
        <v>774</v>
      </c>
      <c r="M394" s="22" t="s">
        <v>180</v>
      </c>
    </row>
    <row r="395" spans="1:13" ht="57.75" hidden="1" customHeight="1">
      <c r="A395" s="405"/>
      <c r="B395" s="68">
        <v>83</v>
      </c>
      <c r="C395" s="161" t="s">
        <v>875</v>
      </c>
      <c r="D395" s="22">
        <v>2026</v>
      </c>
      <c r="E395" s="22" t="s">
        <v>34</v>
      </c>
      <c r="F395" s="17">
        <f t="shared" si="56"/>
        <v>0</v>
      </c>
      <c r="G395" s="24"/>
      <c r="H395" s="25"/>
      <c r="I395" s="25"/>
      <c r="J395" s="26"/>
      <c r="K395" s="26"/>
      <c r="L395" s="35" t="s">
        <v>876</v>
      </c>
      <c r="M395" s="22" t="s">
        <v>877</v>
      </c>
    </row>
    <row r="396" spans="1:13" ht="136.5" hidden="1" customHeight="1">
      <c r="A396" s="395"/>
      <c r="B396" s="68">
        <v>84</v>
      </c>
      <c r="C396" s="127" t="s">
        <v>900</v>
      </c>
      <c r="D396" s="171">
        <v>2026</v>
      </c>
      <c r="E396" s="171" t="s">
        <v>34</v>
      </c>
      <c r="F396" s="17">
        <f t="shared" si="56"/>
        <v>7000</v>
      </c>
      <c r="G396" s="172"/>
      <c r="H396" s="172"/>
      <c r="I396" s="173">
        <v>7000</v>
      </c>
      <c r="J396" s="172"/>
      <c r="K396" s="172"/>
      <c r="L396" s="170" t="s">
        <v>899</v>
      </c>
      <c r="M396" s="171" t="s">
        <v>950</v>
      </c>
    </row>
    <row r="397" spans="1:13" ht="222.75" hidden="1" customHeight="1">
      <c r="A397" s="145"/>
      <c r="B397" s="68">
        <v>85</v>
      </c>
      <c r="C397" s="253" t="s">
        <v>960</v>
      </c>
      <c r="D397" s="171">
        <v>2026</v>
      </c>
      <c r="E397" s="171" t="s">
        <v>34</v>
      </c>
      <c r="F397" s="221">
        <f t="shared" si="56"/>
        <v>400</v>
      </c>
      <c r="G397" s="172"/>
      <c r="H397" s="172"/>
      <c r="I397" s="173">
        <v>400</v>
      </c>
      <c r="J397" s="172"/>
      <c r="K397" s="172"/>
      <c r="L397" s="170" t="s">
        <v>899</v>
      </c>
      <c r="M397" s="128" t="s">
        <v>627</v>
      </c>
    </row>
    <row r="398" spans="1:13" ht="15" hidden="1" customHeight="1">
      <c r="A398" s="3"/>
      <c r="B398" s="3"/>
      <c r="C398" s="44" t="s">
        <v>641</v>
      </c>
      <c r="D398" s="3"/>
      <c r="E398" s="3"/>
      <c r="F398" s="12">
        <f t="shared" si="56"/>
        <v>393482.65600000008</v>
      </c>
      <c r="G398" s="12">
        <f>SUM(G313:G397)</f>
        <v>346483.59400000004</v>
      </c>
      <c r="H398" s="12">
        <f t="shared" ref="H398:K398" si="57">SUM(H313:H397)</f>
        <v>940.41200000000003</v>
      </c>
      <c r="I398" s="12">
        <f t="shared" si="57"/>
        <v>46058.649999999994</v>
      </c>
      <c r="J398" s="12">
        <f t="shared" si="57"/>
        <v>0</v>
      </c>
      <c r="K398" s="12">
        <f t="shared" si="57"/>
        <v>0</v>
      </c>
      <c r="L398" s="3"/>
      <c r="M398" s="3"/>
    </row>
    <row r="399" spans="1:13" ht="15" hidden="1" customHeight="1">
      <c r="A399" s="399" t="s">
        <v>824</v>
      </c>
      <c r="B399" s="400"/>
      <c r="C399" s="400"/>
      <c r="D399" s="400"/>
      <c r="E399" s="400"/>
      <c r="F399" s="400"/>
      <c r="G399" s="400"/>
      <c r="H399" s="400"/>
      <c r="I399" s="400"/>
      <c r="J399" s="400"/>
      <c r="K399" s="400"/>
      <c r="L399" s="400"/>
      <c r="M399" s="401"/>
    </row>
    <row r="400" spans="1:13" ht="50.25" hidden="1" customHeight="1">
      <c r="A400" s="394" t="s">
        <v>21</v>
      </c>
      <c r="B400" s="43">
        <v>1</v>
      </c>
      <c r="C400" s="29" t="s">
        <v>23</v>
      </c>
      <c r="D400" s="43">
        <v>2026</v>
      </c>
      <c r="E400" s="43" t="s">
        <v>22</v>
      </c>
      <c r="F400" s="97">
        <f>G400+H400+I400+J400+K400</f>
        <v>50</v>
      </c>
      <c r="G400" s="13"/>
      <c r="H400" s="13"/>
      <c r="I400" s="32">
        <v>50</v>
      </c>
      <c r="J400" s="13"/>
      <c r="K400" s="13"/>
      <c r="L400" s="43" t="s">
        <v>24</v>
      </c>
      <c r="M400" s="42" t="s">
        <v>25</v>
      </c>
    </row>
    <row r="401" spans="1:13" ht="99.75" hidden="1" customHeight="1">
      <c r="A401" s="405"/>
      <c r="B401" s="43">
        <v>2</v>
      </c>
      <c r="C401" s="29" t="s">
        <v>702</v>
      </c>
      <c r="D401" s="43">
        <v>2026</v>
      </c>
      <c r="E401" s="43" t="s">
        <v>22</v>
      </c>
      <c r="F401" s="97">
        <f>G401+H401+I401+J401+K401</f>
        <v>3567.4</v>
      </c>
      <c r="G401" s="13"/>
      <c r="H401" s="32">
        <v>3567.4</v>
      </c>
      <c r="I401" s="32"/>
      <c r="J401" s="13"/>
      <c r="K401" s="32"/>
      <c r="L401" s="43" t="s">
        <v>26</v>
      </c>
      <c r="M401" s="42" t="s">
        <v>27</v>
      </c>
    </row>
    <row r="402" spans="1:13" ht="66" hidden="1" customHeight="1">
      <c r="A402" s="405"/>
      <c r="B402" s="43">
        <v>3</v>
      </c>
      <c r="C402" s="29" t="s">
        <v>703</v>
      </c>
      <c r="D402" s="43">
        <v>2026</v>
      </c>
      <c r="E402" s="43" t="s">
        <v>22</v>
      </c>
      <c r="F402" s="97">
        <f>G402+H402+I402+J402+K402</f>
        <v>3</v>
      </c>
      <c r="G402" s="32"/>
      <c r="H402" s="32"/>
      <c r="I402" s="32">
        <v>3</v>
      </c>
      <c r="J402" s="32"/>
      <c r="K402" s="32"/>
      <c r="L402" s="43" t="s">
        <v>704</v>
      </c>
      <c r="M402" s="42" t="s">
        <v>370</v>
      </c>
    </row>
    <row r="403" spans="1:13" ht="41.25" hidden="1" customHeight="1">
      <c r="A403" s="395"/>
      <c r="B403" s="43">
        <v>4</v>
      </c>
      <c r="C403" s="29" t="s">
        <v>759</v>
      </c>
      <c r="D403" s="43">
        <v>2026</v>
      </c>
      <c r="E403" s="43" t="s">
        <v>22</v>
      </c>
      <c r="F403" s="97">
        <f>G403+H403+I403+J403+K403</f>
        <v>47.18</v>
      </c>
      <c r="G403" s="32"/>
      <c r="H403" s="32"/>
      <c r="I403" s="32">
        <v>47.18</v>
      </c>
      <c r="J403" s="32"/>
      <c r="K403" s="32"/>
      <c r="L403" s="43" t="s">
        <v>758</v>
      </c>
      <c r="M403" s="42" t="s">
        <v>28</v>
      </c>
    </row>
    <row r="404" spans="1:13" ht="147" hidden="1" customHeight="1">
      <c r="A404" s="29" t="s">
        <v>29</v>
      </c>
      <c r="B404" s="43">
        <v>1</v>
      </c>
      <c r="C404" s="29" t="s">
        <v>705</v>
      </c>
      <c r="D404" s="43">
        <v>2026</v>
      </c>
      <c r="E404" s="43" t="s">
        <v>22</v>
      </c>
      <c r="F404" s="97">
        <f>G404+H404+I404+J404+K404</f>
        <v>1500</v>
      </c>
      <c r="G404" s="32"/>
      <c r="H404" s="32"/>
      <c r="I404" s="32">
        <v>750</v>
      </c>
      <c r="J404" s="32"/>
      <c r="K404" s="32">
        <v>750</v>
      </c>
      <c r="L404" s="43" t="s">
        <v>30</v>
      </c>
      <c r="M404" s="42" t="s">
        <v>31</v>
      </c>
    </row>
    <row r="405" spans="1:13" ht="15" hidden="1" customHeight="1">
      <c r="A405" s="3"/>
      <c r="B405" s="3"/>
      <c r="C405" s="44" t="s">
        <v>32</v>
      </c>
      <c r="D405" s="44"/>
      <c r="E405" s="44"/>
      <c r="F405" s="13">
        <f>SUM(F400:F404)</f>
        <v>5167.58</v>
      </c>
      <c r="G405" s="13">
        <f>SUM(G400:G404)</f>
        <v>0</v>
      </c>
      <c r="H405" s="13">
        <f t="shared" ref="H405:K405" si="58">SUM(H400:H404)</f>
        <v>3567.4</v>
      </c>
      <c r="I405" s="13">
        <f t="shared" si="58"/>
        <v>850.18000000000006</v>
      </c>
      <c r="J405" s="13">
        <f t="shared" si="58"/>
        <v>0</v>
      </c>
      <c r="K405" s="13">
        <f t="shared" si="58"/>
        <v>750</v>
      </c>
      <c r="L405" s="3"/>
      <c r="M405" s="3"/>
    </row>
    <row r="406" spans="1:13" ht="15" hidden="1" customHeight="1">
      <c r="A406" s="399" t="s">
        <v>896</v>
      </c>
      <c r="B406" s="400"/>
      <c r="C406" s="400"/>
      <c r="D406" s="400"/>
      <c r="E406" s="400"/>
      <c r="F406" s="400"/>
      <c r="G406" s="400"/>
      <c r="H406" s="400"/>
      <c r="I406" s="400"/>
      <c r="J406" s="400"/>
      <c r="K406" s="400"/>
      <c r="L406" s="400"/>
      <c r="M406" s="401"/>
    </row>
    <row r="407" spans="1:13" ht="128.25" hidden="1" customHeight="1">
      <c r="A407" s="394" t="s">
        <v>21</v>
      </c>
      <c r="B407" s="33">
        <v>1</v>
      </c>
      <c r="C407" s="36" t="s">
        <v>188</v>
      </c>
      <c r="D407" s="33">
        <v>2026</v>
      </c>
      <c r="E407" s="37" t="s">
        <v>34</v>
      </c>
      <c r="F407" s="34">
        <f>G407+H407+I407+J407+K407</f>
        <v>50</v>
      </c>
      <c r="G407" s="34"/>
      <c r="H407" s="34"/>
      <c r="I407" s="34">
        <v>50</v>
      </c>
      <c r="J407" s="34"/>
      <c r="K407" s="34"/>
      <c r="L407" s="37" t="s">
        <v>37</v>
      </c>
      <c r="M407" s="33" t="s">
        <v>82</v>
      </c>
    </row>
    <row r="408" spans="1:13" ht="99" hidden="1" customHeight="1">
      <c r="A408" s="405"/>
      <c r="B408" s="33">
        <v>2</v>
      </c>
      <c r="C408" s="36" t="s">
        <v>189</v>
      </c>
      <c r="D408" s="33">
        <v>2026</v>
      </c>
      <c r="E408" s="37" t="s">
        <v>34</v>
      </c>
      <c r="F408" s="34">
        <f>G408+H408+I408+J408+K408</f>
        <v>14.032999999999999</v>
      </c>
      <c r="G408" s="34"/>
      <c r="H408" s="34"/>
      <c r="I408" s="34">
        <v>14.032999999999999</v>
      </c>
      <c r="J408" s="34"/>
      <c r="K408" s="34"/>
      <c r="L408" s="37" t="s">
        <v>190</v>
      </c>
      <c r="M408" s="33" t="s">
        <v>31</v>
      </c>
    </row>
    <row r="409" spans="1:13" ht="71.25" hidden="1" customHeight="1">
      <c r="A409" s="405"/>
      <c r="B409" s="33">
        <v>3</v>
      </c>
      <c r="C409" s="36" t="s">
        <v>191</v>
      </c>
      <c r="D409" s="33">
        <v>2026</v>
      </c>
      <c r="E409" s="37" t="s">
        <v>34</v>
      </c>
      <c r="F409" s="34">
        <f>G409+H409+I409+J409+K409</f>
        <v>30</v>
      </c>
      <c r="G409" s="34"/>
      <c r="H409" s="34"/>
      <c r="I409" s="34">
        <v>30</v>
      </c>
      <c r="J409" s="34"/>
      <c r="K409" s="34"/>
      <c r="L409" s="37" t="s">
        <v>89</v>
      </c>
      <c r="M409" s="33" t="s">
        <v>142</v>
      </c>
    </row>
    <row r="410" spans="1:13" ht="85.5" hidden="1" customHeight="1">
      <c r="A410" s="405"/>
      <c r="B410" s="33">
        <v>4</v>
      </c>
      <c r="C410" s="36" t="s">
        <v>192</v>
      </c>
      <c r="D410" s="33">
        <v>2026</v>
      </c>
      <c r="E410" s="37" t="s">
        <v>34</v>
      </c>
      <c r="F410" s="34">
        <f>G410+H410+I410+J410+K410</f>
        <v>251.8</v>
      </c>
      <c r="G410" s="34">
        <v>251.8</v>
      </c>
      <c r="H410" s="34"/>
      <c r="I410" s="34"/>
      <c r="J410" s="34"/>
      <c r="K410" s="34"/>
      <c r="L410" s="37" t="s">
        <v>97</v>
      </c>
      <c r="M410" s="33" t="s">
        <v>98</v>
      </c>
    </row>
    <row r="411" spans="1:13" ht="67.5" hidden="1" customHeight="1">
      <c r="A411" s="405"/>
      <c r="B411" s="33">
        <v>5</v>
      </c>
      <c r="C411" s="257" t="s">
        <v>193</v>
      </c>
      <c r="D411" s="33">
        <v>2026</v>
      </c>
      <c r="E411" s="37" t="s">
        <v>34</v>
      </c>
      <c r="F411" s="34">
        <f>G411</f>
        <v>70</v>
      </c>
      <c r="G411" s="258">
        <v>70</v>
      </c>
      <c r="H411" s="34"/>
      <c r="I411" s="34"/>
      <c r="J411" s="34"/>
      <c r="K411" s="34"/>
      <c r="L411" s="37" t="s">
        <v>37</v>
      </c>
      <c r="M411" s="33" t="s">
        <v>799</v>
      </c>
    </row>
    <row r="412" spans="1:13" ht="83.25" hidden="1" customHeight="1">
      <c r="A412" s="405"/>
      <c r="B412" s="33">
        <v>6</v>
      </c>
      <c r="C412" s="36" t="s">
        <v>195</v>
      </c>
      <c r="D412" s="33">
        <v>2026</v>
      </c>
      <c r="E412" s="35" t="s">
        <v>34</v>
      </c>
      <c r="F412" s="34">
        <f>G412+H412+I412+J412+K412</f>
        <v>285.95999999999998</v>
      </c>
      <c r="G412" s="34">
        <v>285.95999999999998</v>
      </c>
      <c r="H412" s="34"/>
      <c r="I412" s="34"/>
      <c r="J412" s="34"/>
      <c r="K412" s="34"/>
      <c r="L412" s="37" t="s">
        <v>196</v>
      </c>
      <c r="M412" s="33" t="s">
        <v>194</v>
      </c>
    </row>
    <row r="413" spans="1:13" ht="213" hidden="1" customHeight="1">
      <c r="A413" s="405"/>
      <c r="B413" s="33">
        <v>7</v>
      </c>
      <c r="C413" s="36" t="s">
        <v>197</v>
      </c>
      <c r="D413" s="33">
        <v>2026</v>
      </c>
      <c r="E413" s="35" t="s">
        <v>34</v>
      </c>
      <c r="F413" s="34">
        <f>G413+H413+I413+J413+K413</f>
        <v>22.5</v>
      </c>
      <c r="G413" s="34"/>
      <c r="H413" s="34"/>
      <c r="I413" s="34">
        <v>22.5</v>
      </c>
      <c r="J413" s="34"/>
      <c r="K413" s="34"/>
      <c r="L413" s="37" t="s">
        <v>37</v>
      </c>
      <c r="M413" s="33" t="s">
        <v>98</v>
      </c>
    </row>
    <row r="414" spans="1:13" ht="168" hidden="1" customHeight="1">
      <c r="A414" s="405"/>
      <c r="B414" s="33">
        <v>8</v>
      </c>
      <c r="C414" s="174" t="s">
        <v>1054</v>
      </c>
      <c r="D414" s="33">
        <v>2026</v>
      </c>
      <c r="E414" s="35" t="s">
        <v>34</v>
      </c>
      <c r="F414" s="34">
        <f>G414+H414+I414+J414+K414</f>
        <v>100</v>
      </c>
      <c r="G414" s="34"/>
      <c r="H414" s="34"/>
      <c r="I414" s="34">
        <v>100</v>
      </c>
      <c r="J414" s="34"/>
      <c r="K414" s="34"/>
      <c r="L414" s="37" t="s">
        <v>37</v>
      </c>
      <c r="M414" s="33" t="s">
        <v>129</v>
      </c>
    </row>
    <row r="415" spans="1:13" ht="111.75" hidden="1" customHeight="1">
      <c r="A415" s="405"/>
      <c r="B415" s="33">
        <v>9</v>
      </c>
      <c r="C415" s="36" t="s">
        <v>198</v>
      </c>
      <c r="D415" s="33">
        <v>2026</v>
      </c>
      <c r="E415" s="35" t="s">
        <v>34</v>
      </c>
      <c r="F415" s="34">
        <f>G415+H415+I415+J415+K415</f>
        <v>30</v>
      </c>
      <c r="G415" s="34"/>
      <c r="H415" s="34"/>
      <c r="I415" s="34">
        <v>30</v>
      </c>
      <c r="J415" s="34"/>
      <c r="K415" s="34"/>
      <c r="L415" s="37" t="s">
        <v>37</v>
      </c>
      <c r="M415" s="33" t="s">
        <v>57</v>
      </c>
    </row>
    <row r="416" spans="1:13" ht="159.75" hidden="1" customHeight="1">
      <c r="A416" s="405"/>
      <c r="B416" s="33">
        <v>10</v>
      </c>
      <c r="C416" s="260" t="s">
        <v>882</v>
      </c>
      <c r="D416" s="37">
        <v>2026</v>
      </c>
      <c r="E416" s="150" t="s">
        <v>34</v>
      </c>
      <c r="F416" s="34">
        <f>G416+H416+I416+J416+K416</f>
        <v>1500</v>
      </c>
      <c r="G416" s="34"/>
      <c r="H416" s="34"/>
      <c r="I416" s="261">
        <v>1500</v>
      </c>
      <c r="J416" s="34"/>
      <c r="K416" s="34"/>
      <c r="L416" s="37" t="s">
        <v>878</v>
      </c>
      <c r="M416" s="33" t="s">
        <v>1025</v>
      </c>
    </row>
    <row r="417" spans="1:13" ht="176.25" hidden="1" customHeight="1">
      <c r="A417" s="405"/>
      <c r="B417" s="33">
        <v>11</v>
      </c>
      <c r="C417" s="175" t="s">
        <v>901</v>
      </c>
      <c r="D417" s="37">
        <v>2026</v>
      </c>
      <c r="E417" s="150" t="s">
        <v>34</v>
      </c>
      <c r="F417" s="34">
        <v>150</v>
      </c>
      <c r="G417" s="34"/>
      <c r="H417" s="34" t="s">
        <v>185</v>
      </c>
      <c r="I417" s="34">
        <v>150</v>
      </c>
      <c r="J417" s="34"/>
      <c r="K417" s="34"/>
      <c r="L417" s="37" t="s">
        <v>37</v>
      </c>
      <c r="M417" s="33" t="s">
        <v>129</v>
      </c>
    </row>
    <row r="418" spans="1:13" ht="102" hidden="1" customHeight="1">
      <c r="A418" s="405"/>
      <c r="B418" s="33">
        <v>12</v>
      </c>
      <c r="C418" s="36" t="s">
        <v>202</v>
      </c>
      <c r="D418" s="33">
        <v>2026</v>
      </c>
      <c r="E418" s="35" t="s">
        <v>34</v>
      </c>
      <c r="F418" s="34">
        <f>G418+H418+I418+J418+K418</f>
        <v>0</v>
      </c>
      <c r="G418" s="34"/>
      <c r="H418" s="34">
        <v>0</v>
      </c>
      <c r="I418" s="34"/>
      <c r="J418" s="34"/>
      <c r="K418" s="34"/>
      <c r="L418" s="37" t="s">
        <v>37</v>
      </c>
      <c r="M418" s="33" t="s">
        <v>879</v>
      </c>
    </row>
    <row r="419" spans="1:13" ht="84" hidden="1" customHeight="1">
      <c r="A419" s="405"/>
      <c r="B419" s="33">
        <v>13</v>
      </c>
      <c r="C419" s="36" t="s">
        <v>203</v>
      </c>
      <c r="D419" s="33">
        <v>2026</v>
      </c>
      <c r="E419" s="35" t="s">
        <v>34</v>
      </c>
      <c r="F419" s="34">
        <f>G419+H419+I419+J419+K419</f>
        <v>6</v>
      </c>
      <c r="G419" s="34"/>
      <c r="H419" s="34"/>
      <c r="I419" s="34">
        <v>6</v>
      </c>
      <c r="J419" s="34"/>
      <c r="K419" s="34"/>
      <c r="L419" s="37" t="s">
        <v>37</v>
      </c>
      <c r="M419" s="33" t="s">
        <v>63</v>
      </c>
    </row>
    <row r="420" spans="1:13" ht="101.25" hidden="1" customHeight="1">
      <c r="A420" s="405"/>
      <c r="B420" s="33">
        <v>14</v>
      </c>
      <c r="C420" s="162" t="s">
        <v>880</v>
      </c>
      <c r="D420" s="37">
        <v>2026</v>
      </c>
      <c r="E420" s="150" t="s">
        <v>34</v>
      </c>
      <c r="F420" s="34">
        <v>17.8</v>
      </c>
      <c r="G420" s="34"/>
      <c r="H420" s="34"/>
      <c r="I420" s="34">
        <v>17.8</v>
      </c>
      <c r="J420" s="34"/>
      <c r="K420" s="34"/>
      <c r="L420" s="37" t="s">
        <v>37</v>
      </c>
      <c r="M420" s="33" t="s">
        <v>63</v>
      </c>
    </row>
    <row r="421" spans="1:13" ht="120" hidden="1" customHeight="1">
      <c r="A421" s="405"/>
      <c r="B421" s="33">
        <v>15</v>
      </c>
      <c r="C421" s="162" t="s">
        <v>881</v>
      </c>
      <c r="D421" s="37">
        <v>2026</v>
      </c>
      <c r="E421" s="150" t="s">
        <v>34</v>
      </c>
      <c r="F421" s="34">
        <v>250</v>
      </c>
      <c r="G421" s="34"/>
      <c r="H421" s="34"/>
      <c r="I421" s="34">
        <v>250</v>
      </c>
      <c r="J421" s="34"/>
      <c r="K421" s="34"/>
      <c r="L421" s="37" t="s">
        <v>37</v>
      </c>
      <c r="M421" s="33" t="s">
        <v>57</v>
      </c>
    </row>
    <row r="422" spans="1:13" ht="84" hidden="1" customHeight="1">
      <c r="A422" s="405"/>
      <c r="B422" s="33">
        <v>16</v>
      </c>
      <c r="C422" s="155" t="s">
        <v>199</v>
      </c>
      <c r="D422" s="37">
        <v>2026</v>
      </c>
      <c r="E422" s="150" t="s">
        <v>34</v>
      </c>
      <c r="F422" s="34">
        <f>G422+H422+I422+J422+K422</f>
        <v>37.1</v>
      </c>
      <c r="G422" s="34">
        <v>37.1</v>
      </c>
      <c r="H422" s="34"/>
      <c r="I422" s="34"/>
      <c r="J422" s="34"/>
      <c r="K422" s="34"/>
      <c r="L422" s="37" t="s">
        <v>37</v>
      </c>
      <c r="M422" s="33" t="s">
        <v>200</v>
      </c>
    </row>
    <row r="423" spans="1:13" ht="170.25" hidden="1" customHeight="1">
      <c r="A423" s="405"/>
      <c r="B423" s="33">
        <v>17</v>
      </c>
      <c r="C423" s="162" t="s">
        <v>201</v>
      </c>
      <c r="D423" s="37">
        <v>2026</v>
      </c>
      <c r="E423" s="150" t="s">
        <v>34</v>
      </c>
      <c r="F423" s="34">
        <f>G423+H423+I423+J423+K423</f>
        <v>50</v>
      </c>
      <c r="G423" s="34"/>
      <c r="H423" s="34"/>
      <c r="I423" s="34">
        <v>50</v>
      </c>
      <c r="J423" s="34"/>
      <c r="K423" s="34"/>
      <c r="L423" s="37" t="s">
        <v>37</v>
      </c>
      <c r="M423" s="33" t="s">
        <v>194</v>
      </c>
    </row>
    <row r="424" spans="1:13" ht="192.75" hidden="1" customHeight="1">
      <c r="A424" s="405"/>
      <c r="B424" s="33">
        <v>18</v>
      </c>
      <c r="C424" s="259" t="s">
        <v>1057</v>
      </c>
      <c r="D424" s="149">
        <v>2026</v>
      </c>
      <c r="E424" s="35" t="s">
        <v>916</v>
      </c>
      <c r="F424" s="151">
        <f>G424+H424+I424+J424+K424</f>
        <v>120</v>
      </c>
      <c r="G424" s="151"/>
      <c r="H424" s="151"/>
      <c r="I424" s="152">
        <v>120</v>
      </c>
      <c r="J424" s="152"/>
      <c r="K424" s="152"/>
      <c r="L424" s="150" t="s">
        <v>917</v>
      </c>
      <c r="M424" s="149" t="s">
        <v>142</v>
      </c>
    </row>
    <row r="425" spans="1:13" ht="112.5" hidden="1" customHeight="1">
      <c r="A425" s="405"/>
      <c r="B425" s="33">
        <v>19</v>
      </c>
      <c r="C425" s="259" t="s">
        <v>918</v>
      </c>
      <c r="D425" s="149">
        <v>2026</v>
      </c>
      <c r="E425" s="35" t="s">
        <v>34</v>
      </c>
      <c r="F425" s="151">
        <f>H425</f>
        <v>460</v>
      </c>
      <c r="G425" s="151"/>
      <c r="H425" s="151">
        <v>460</v>
      </c>
      <c r="I425" s="152"/>
      <c r="J425" s="152"/>
      <c r="K425" s="152"/>
      <c r="L425" s="150" t="s">
        <v>37</v>
      </c>
      <c r="M425" s="149" t="s">
        <v>919</v>
      </c>
    </row>
    <row r="426" spans="1:13" ht="114" hidden="1" customHeight="1">
      <c r="A426" s="395"/>
      <c r="B426" s="33">
        <v>20</v>
      </c>
      <c r="C426" s="179" t="s">
        <v>1027</v>
      </c>
      <c r="D426" s="149">
        <v>2026</v>
      </c>
      <c r="E426" s="35" t="s">
        <v>34</v>
      </c>
      <c r="F426" s="151">
        <f>G426+H426+I426+J426+K426</f>
        <v>300</v>
      </c>
      <c r="G426" s="151"/>
      <c r="H426" s="151"/>
      <c r="I426" s="152">
        <v>300</v>
      </c>
      <c r="J426" s="152"/>
      <c r="K426" s="152"/>
      <c r="L426" s="37" t="s">
        <v>37</v>
      </c>
      <c r="M426" s="149" t="s">
        <v>57</v>
      </c>
    </row>
    <row r="427" spans="1:13" ht="15" hidden="1" customHeight="1">
      <c r="A427" s="100"/>
      <c r="B427" s="100"/>
      <c r="C427" s="44" t="s">
        <v>187</v>
      </c>
      <c r="D427" s="44"/>
      <c r="E427" s="44"/>
      <c r="F427" s="13">
        <f>G427+H427+I427+J427+K427</f>
        <v>3745.1929999999998</v>
      </c>
      <c r="G427" s="13">
        <f>SUM(G407:G426)</f>
        <v>644.86</v>
      </c>
      <c r="H427" s="13">
        <f t="shared" ref="H427:K427" si="59">SUM(H407:H426)</f>
        <v>460</v>
      </c>
      <c r="I427" s="13">
        <f t="shared" si="59"/>
        <v>2640.3329999999996</v>
      </c>
      <c r="J427" s="13">
        <f t="shared" si="59"/>
        <v>0</v>
      </c>
      <c r="K427" s="13">
        <f t="shared" si="59"/>
        <v>0</v>
      </c>
      <c r="L427" s="101"/>
      <c r="M427" s="101"/>
    </row>
    <row r="428" spans="1:13" ht="15" hidden="1" customHeight="1">
      <c r="A428" s="399" t="s">
        <v>825</v>
      </c>
      <c r="B428" s="400"/>
      <c r="C428" s="400"/>
      <c r="D428" s="400"/>
      <c r="E428" s="400"/>
      <c r="F428" s="400"/>
      <c r="G428" s="400"/>
      <c r="H428" s="400"/>
      <c r="I428" s="400"/>
      <c r="J428" s="400"/>
      <c r="K428" s="400"/>
      <c r="L428" s="400"/>
      <c r="M428" s="401"/>
    </row>
    <row r="429" spans="1:13" ht="63" hidden="1" customHeight="1">
      <c r="A429" s="392" t="s">
        <v>29</v>
      </c>
      <c r="B429" s="44"/>
      <c r="C429" s="14" t="s">
        <v>376</v>
      </c>
      <c r="D429" s="44"/>
      <c r="E429" s="30"/>
      <c r="F429" s="45"/>
      <c r="G429" s="45"/>
      <c r="H429" s="45"/>
      <c r="I429" s="45"/>
      <c r="J429" s="45"/>
      <c r="K429" s="45"/>
      <c r="L429" s="43"/>
      <c r="M429" s="43"/>
    </row>
    <row r="430" spans="1:13" ht="62.25" hidden="1" customHeight="1">
      <c r="A430" s="392"/>
      <c r="B430" s="46" t="s">
        <v>18</v>
      </c>
      <c r="C430" s="40" t="s">
        <v>378</v>
      </c>
      <c r="D430" s="28"/>
      <c r="E430" s="47"/>
      <c r="F430" s="48"/>
      <c r="G430" s="48"/>
      <c r="H430" s="48"/>
      <c r="I430" s="48"/>
      <c r="J430" s="48"/>
      <c r="K430" s="48"/>
      <c r="L430" s="28"/>
      <c r="M430" s="28"/>
    </row>
    <row r="431" spans="1:13" ht="81.75" hidden="1" customHeight="1">
      <c r="A431" s="392"/>
      <c r="B431" s="27" t="s">
        <v>377</v>
      </c>
      <c r="C431" s="11" t="s">
        <v>464</v>
      </c>
      <c r="D431" s="33">
        <v>2026</v>
      </c>
      <c r="E431" s="20" t="s">
        <v>379</v>
      </c>
      <c r="F431" s="146">
        <f t="shared" ref="F431:F437" si="60">G431+H431+I431+J431+K431</f>
        <v>5400</v>
      </c>
      <c r="G431" s="146"/>
      <c r="H431" s="146"/>
      <c r="I431" s="146">
        <v>5000</v>
      </c>
      <c r="J431" s="49"/>
      <c r="K431" s="49">
        <v>400</v>
      </c>
      <c r="L431" s="43" t="s">
        <v>466</v>
      </c>
      <c r="M431" s="43" t="s">
        <v>465</v>
      </c>
    </row>
    <row r="432" spans="1:13" ht="94.5" hidden="1" customHeight="1">
      <c r="A432" s="392"/>
      <c r="B432" s="27" t="s">
        <v>461</v>
      </c>
      <c r="C432" s="11" t="s">
        <v>380</v>
      </c>
      <c r="D432" s="33">
        <v>2026</v>
      </c>
      <c r="E432" s="20" t="s">
        <v>379</v>
      </c>
      <c r="F432" s="146">
        <f t="shared" si="60"/>
        <v>2350</v>
      </c>
      <c r="G432" s="146"/>
      <c r="H432" s="146"/>
      <c r="I432" s="146">
        <v>2350</v>
      </c>
      <c r="J432" s="49"/>
      <c r="K432" s="49"/>
      <c r="L432" s="43" t="s">
        <v>467</v>
      </c>
      <c r="M432" s="43" t="s">
        <v>28</v>
      </c>
    </row>
    <row r="433" spans="1:13" ht="81.75" hidden="1" customHeight="1">
      <c r="A433" s="392"/>
      <c r="B433" s="27" t="s">
        <v>462</v>
      </c>
      <c r="C433" s="11" t="s">
        <v>381</v>
      </c>
      <c r="D433" s="33">
        <v>2026</v>
      </c>
      <c r="E433" s="20" t="s">
        <v>379</v>
      </c>
      <c r="F433" s="146">
        <f t="shared" si="60"/>
        <v>200</v>
      </c>
      <c r="G433" s="49"/>
      <c r="H433" s="49"/>
      <c r="I433" s="146">
        <v>200</v>
      </c>
      <c r="J433" s="49"/>
      <c r="K433" s="49"/>
      <c r="L433" s="43" t="s">
        <v>291</v>
      </c>
      <c r="M433" s="27" t="s">
        <v>142</v>
      </c>
    </row>
    <row r="434" spans="1:13" ht="49.5" hidden="1" customHeight="1">
      <c r="A434" s="392"/>
      <c r="B434" s="27" t="s">
        <v>463</v>
      </c>
      <c r="C434" s="29" t="s">
        <v>382</v>
      </c>
      <c r="D434" s="33">
        <v>2026</v>
      </c>
      <c r="E434" s="20" t="s">
        <v>379</v>
      </c>
      <c r="F434" s="146">
        <f t="shared" si="60"/>
        <v>25</v>
      </c>
      <c r="G434" s="45"/>
      <c r="H434" s="45"/>
      <c r="I434" s="146">
        <v>25</v>
      </c>
      <c r="J434" s="49"/>
      <c r="K434" s="49"/>
      <c r="L434" s="43" t="s">
        <v>383</v>
      </c>
      <c r="M434" s="43" t="s">
        <v>384</v>
      </c>
    </row>
    <row r="435" spans="1:13" ht="96" hidden="1" customHeight="1">
      <c r="A435" s="392"/>
      <c r="B435" s="27" t="s">
        <v>710</v>
      </c>
      <c r="C435" s="29" t="s">
        <v>711</v>
      </c>
      <c r="D435" s="33">
        <v>2026</v>
      </c>
      <c r="E435" s="20" t="s">
        <v>379</v>
      </c>
      <c r="F435" s="146">
        <f t="shared" si="60"/>
        <v>1250</v>
      </c>
      <c r="G435" s="45"/>
      <c r="H435" s="45"/>
      <c r="I435" s="146">
        <v>1250</v>
      </c>
      <c r="J435" s="49"/>
      <c r="K435" s="49"/>
      <c r="L435" s="43" t="s">
        <v>712</v>
      </c>
      <c r="M435" s="43" t="s">
        <v>142</v>
      </c>
    </row>
    <row r="436" spans="1:13" ht="85.5" hidden="1" customHeight="1">
      <c r="A436" s="392"/>
      <c r="B436" s="27" t="s">
        <v>742</v>
      </c>
      <c r="C436" s="29" t="s">
        <v>755</v>
      </c>
      <c r="D436" s="33">
        <v>2026</v>
      </c>
      <c r="E436" s="20" t="s">
        <v>379</v>
      </c>
      <c r="F436" s="146">
        <f t="shared" si="60"/>
        <v>50</v>
      </c>
      <c r="G436" s="45"/>
      <c r="H436" s="45"/>
      <c r="I436" s="146">
        <v>50</v>
      </c>
      <c r="J436" s="49"/>
      <c r="K436" s="49"/>
      <c r="L436" s="85" t="s">
        <v>432</v>
      </c>
      <c r="M436" s="85" t="s">
        <v>207</v>
      </c>
    </row>
    <row r="437" spans="1:13" ht="174.75" hidden="1" customHeight="1">
      <c r="A437" s="392"/>
      <c r="B437" s="27" t="s">
        <v>923</v>
      </c>
      <c r="C437" s="29" t="s">
        <v>924</v>
      </c>
      <c r="D437" s="33">
        <v>2026</v>
      </c>
      <c r="E437" s="20" t="s">
        <v>379</v>
      </c>
      <c r="F437" s="146">
        <f t="shared" si="60"/>
        <v>3600</v>
      </c>
      <c r="G437" s="45"/>
      <c r="H437" s="45"/>
      <c r="I437" s="146">
        <v>3600</v>
      </c>
      <c r="J437" s="49"/>
      <c r="K437" s="182"/>
      <c r="L437" s="183" t="s">
        <v>925</v>
      </c>
      <c r="M437" s="184" t="s">
        <v>19</v>
      </c>
    </row>
    <row r="438" spans="1:13" ht="33" hidden="1" customHeight="1">
      <c r="A438" s="392"/>
      <c r="B438" s="46" t="s">
        <v>205</v>
      </c>
      <c r="C438" s="40" t="s">
        <v>385</v>
      </c>
      <c r="D438" s="33"/>
      <c r="E438" s="47"/>
      <c r="F438" s="146"/>
      <c r="G438" s="48"/>
      <c r="H438" s="48"/>
      <c r="I438" s="54"/>
      <c r="J438" s="54"/>
      <c r="K438" s="48"/>
      <c r="L438" s="115"/>
      <c r="M438" s="115"/>
    </row>
    <row r="439" spans="1:13" ht="137.25" hidden="1" customHeight="1">
      <c r="A439" s="409"/>
      <c r="B439" s="120" t="s">
        <v>387</v>
      </c>
      <c r="C439" s="254" t="s">
        <v>1000</v>
      </c>
      <c r="D439" s="136">
        <v>2026</v>
      </c>
      <c r="E439" s="202" t="s">
        <v>379</v>
      </c>
      <c r="F439" s="146">
        <f>I439</f>
        <v>605</v>
      </c>
      <c r="G439" s="203"/>
      <c r="H439" s="203"/>
      <c r="I439" s="255">
        <v>605</v>
      </c>
      <c r="J439" s="125"/>
      <c r="K439" s="126"/>
      <c r="L439" s="223" t="s">
        <v>1001</v>
      </c>
      <c r="M439" s="223" t="s">
        <v>25</v>
      </c>
    </row>
    <row r="440" spans="1:13" ht="49.5" hidden="1" customHeight="1">
      <c r="A440" s="392"/>
      <c r="B440" s="113">
        <v>3</v>
      </c>
      <c r="C440" s="114" t="s">
        <v>557</v>
      </c>
      <c r="D440" s="115"/>
      <c r="E440" s="116"/>
      <c r="F440" s="117"/>
      <c r="G440" s="118"/>
      <c r="H440" s="118"/>
      <c r="I440" s="119"/>
      <c r="J440" s="118"/>
      <c r="K440" s="118"/>
      <c r="L440" s="115"/>
      <c r="M440" s="115"/>
    </row>
    <row r="441" spans="1:13" ht="81" hidden="1" customHeight="1">
      <c r="A441" s="392"/>
      <c r="B441" s="27" t="s">
        <v>468</v>
      </c>
      <c r="C441" s="29" t="s">
        <v>559</v>
      </c>
      <c r="D441" s="43">
        <v>2026</v>
      </c>
      <c r="E441" s="20" t="s">
        <v>379</v>
      </c>
      <c r="F441" s="146">
        <f>G441+H441+I441+J441+K441</f>
        <v>5400</v>
      </c>
      <c r="G441" s="49"/>
      <c r="H441" s="49"/>
      <c r="I441" s="146">
        <v>5400</v>
      </c>
      <c r="J441" s="49"/>
      <c r="K441" s="49"/>
      <c r="L441" s="43" t="s">
        <v>479</v>
      </c>
      <c r="M441" s="43" t="s">
        <v>777</v>
      </c>
    </row>
    <row r="442" spans="1:13" ht="51.75" hidden="1" customHeight="1">
      <c r="A442" s="392"/>
      <c r="B442" s="27" t="s">
        <v>469</v>
      </c>
      <c r="C442" s="29" t="s">
        <v>558</v>
      </c>
      <c r="D442" s="43">
        <v>2026</v>
      </c>
      <c r="E442" s="20" t="s">
        <v>379</v>
      </c>
      <c r="F442" s="146">
        <f>G442+H442+I442+J442+K442</f>
        <v>2000</v>
      </c>
      <c r="G442" s="49"/>
      <c r="H442" s="49"/>
      <c r="I442" s="146">
        <v>2000</v>
      </c>
      <c r="J442" s="146"/>
      <c r="K442" s="146"/>
      <c r="L442" s="43" t="s">
        <v>481</v>
      </c>
      <c r="M442" s="43" t="s">
        <v>142</v>
      </c>
    </row>
    <row r="443" spans="1:13" ht="63" hidden="1" customHeight="1">
      <c r="A443" s="392"/>
      <c r="B443" s="27" t="s">
        <v>470</v>
      </c>
      <c r="C443" s="29" t="s">
        <v>560</v>
      </c>
      <c r="D443" s="43">
        <v>2026</v>
      </c>
      <c r="E443" s="20" t="s">
        <v>379</v>
      </c>
      <c r="F443" s="146">
        <f>G443+H443+I443+J443+K443</f>
        <v>0</v>
      </c>
      <c r="G443" s="49"/>
      <c r="H443" s="49"/>
      <c r="I443" s="146"/>
      <c r="J443" s="146"/>
      <c r="K443" s="146"/>
      <c r="L443" s="43"/>
      <c r="M443" s="28"/>
    </row>
    <row r="444" spans="1:13" ht="75.75" hidden="1" customHeight="1">
      <c r="A444" s="392"/>
      <c r="B444" s="27" t="s">
        <v>471</v>
      </c>
      <c r="C444" s="29" t="s">
        <v>386</v>
      </c>
      <c r="D444" s="43">
        <v>2026</v>
      </c>
      <c r="E444" s="20" t="s">
        <v>379</v>
      </c>
      <c r="F444" s="146">
        <f>G444+H444+I444+J444+K444</f>
        <v>2120</v>
      </c>
      <c r="G444" s="49"/>
      <c r="H444" s="49"/>
      <c r="I444" s="146">
        <v>2120</v>
      </c>
      <c r="J444" s="146"/>
      <c r="K444" s="146"/>
      <c r="L444" s="43" t="s">
        <v>478</v>
      </c>
      <c r="M444" s="43">
        <v>0.5</v>
      </c>
    </row>
    <row r="445" spans="1:13" ht="90.75" hidden="1" customHeight="1">
      <c r="A445" s="394" t="s">
        <v>29</v>
      </c>
      <c r="B445" s="27" t="s">
        <v>472</v>
      </c>
      <c r="C445" s="40" t="s">
        <v>895</v>
      </c>
      <c r="D445" s="44"/>
      <c r="E445" s="30"/>
      <c r="F445" s="146"/>
      <c r="G445" s="45"/>
      <c r="H445" s="45"/>
      <c r="I445" s="15"/>
      <c r="J445" s="15"/>
      <c r="K445" s="15"/>
      <c r="L445" s="44"/>
      <c r="M445" s="44"/>
    </row>
    <row r="446" spans="1:13" ht="51" hidden="1" customHeight="1">
      <c r="A446" s="405"/>
      <c r="B446" s="27" t="s">
        <v>473</v>
      </c>
      <c r="C446" s="29" t="s">
        <v>561</v>
      </c>
      <c r="D446" s="43">
        <v>2026</v>
      </c>
      <c r="E446" s="20" t="s">
        <v>379</v>
      </c>
      <c r="F446" s="146">
        <f>G446+H446+I446+J446+K446</f>
        <v>4560</v>
      </c>
      <c r="G446" s="49"/>
      <c r="H446" s="49"/>
      <c r="I446" s="146">
        <v>4560</v>
      </c>
      <c r="J446" s="146"/>
      <c r="K446" s="146"/>
      <c r="L446" s="43" t="s">
        <v>479</v>
      </c>
      <c r="M446" s="43" t="s">
        <v>778</v>
      </c>
    </row>
    <row r="447" spans="1:13" ht="50.25" hidden="1" customHeight="1">
      <c r="A447" s="395"/>
      <c r="B447" s="27" t="s">
        <v>474</v>
      </c>
      <c r="C447" s="29" t="s">
        <v>388</v>
      </c>
      <c r="D447" s="43">
        <v>2026</v>
      </c>
      <c r="E447" s="20" t="s">
        <v>379</v>
      </c>
      <c r="F447" s="146">
        <f>G447+H447+I447+J447+K447</f>
        <v>1667</v>
      </c>
      <c r="G447" s="49"/>
      <c r="H447" s="49"/>
      <c r="I447" s="146">
        <v>1500</v>
      </c>
      <c r="J447" s="146"/>
      <c r="K447" s="146">
        <v>167</v>
      </c>
      <c r="L447" s="43"/>
      <c r="M447" s="43"/>
    </row>
    <row r="448" spans="1:13" ht="65.25" hidden="1" customHeight="1">
      <c r="A448" s="392" t="s">
        <v>692</v>
      </c>
      <c r="B448" s="27" t="s">
        <v>367</v>
      </c>
      <c r="C448" s="40" t="s">
        <v>389</v>
      </c>
      <c r="D448" s="44"/>
      <c r="E448" s="30"/>
      <c r="F448" s="146"/>
      <c r="G448" s="45"/>
      <c r="H448" s="45"/>
      <c r="I448" s="15"/>
      <c r="J448" s="15"/>
      <c r="K448" s="15"/>
      <c r="L448" s="44"/>
      <c r="M448" s="44"/>
    </row>
    <row r="449" spans="1:13" ht="59.25" hidden="1" customHeight="1">
      <c r="A449" s="392"/>
      <c r="B449" s="27" t="s">
        <v>475</v>
      </c>
      <c r="C449" s="29" t="s">
        <v>390</v>
      </c>
      <c r="D449" s="43">
        <v>2026</v>
      </c>
      <c r="E449" s="20" t="s">
        <v>379</v>
      </c>
      <c r="F449" s="146">
        <f>G449+H449+I449+J449+K449</f>
        <v>3640</v>
      </c>
      <c r="G449" s="49"/>
      <c r="H449" s="49"/>
      <c r="I449" s="146">
        <v>3640</v>
      </c>
      <c r="J449" s="146"/>
      <c r="K449" s="146"/>
      <c r="L449" s="43" t="s">
        <v>482</v>
      </c>
      <c r="M449" s="43" t="s">
        <v>483</v>
      </c>
    </row>
    <row r="450" spans="1:13" ht="48.75" hidden="1" customHeight="1">
      <c r="A450" s="392"/>
      <c r="B450" s="27" t="s">
        <v>476</v>
      </c>
      <c r="C450" s="29" t="s">
        <v>391</v>
      </c>
      <c r="D450" s="43">
        <v>2026</v>
      </c>
      <c r="E450" s="20" t="s">
        <v>379</v>
      </c>
      <c r="F450" s="146">
        <f>G450+H450+I450+J450+K450</f>
        <v>800</v>
      </c>
      <c r="G450" s="49"/>
      <c r="H450" s="49"/>
      <c r="I450" s="146">
        <v>800</v>
      </c>
      <c r="J450" s="146"/>
      <c r="K450" s="146"/>
      <c r="L450" s="43" t="s">
        <v>406</v>
      </c>
      <c r="M450" s="43" t="s">
        <v>142</v>
      </c>
    </row>
    <row r="451" spans="1:13" ht="87.75" hidden="1" customHeight="1">
      <c r="A451" s="392"/>
      <c r="B451" s="27" t="s">
        <v>477</v>
      </c>
      <c r="C451" s="29" t="s">
        <v>392</v>
      </c>
      <c r="D451" s="43">
        <v>2026</v>
      </c>
      <c r="E451" s="20" t="s">
        <v>379</v>
      </c>
      <c r="F451" s="146">
        <f>G451+H451+I451+J451+K451</f>
        <v>250</v>
      </c>
      <c r="G451" s="49"/>
      <c r="H451" s="49"/>
      <c r="I451" s="146">
        <v>250</v>
      </c>
      <c r="J451" s="146"/>
      <c r="K451" s="146"/>
      <c r="L451" s="43" t="s">
        <v>484</v>
      </c>
      <c r="M451" s="43" t="s">
        <v>142</v>
      </c>
    </row>
    <row r="452" spans="1:13" ht="81" hidden="1" customHeight="1">
      <c r="A452" s="394" t="s">
        <v>700</v>
      </c>
      <c r="B452" s="55"/>
      <c r="C452" s="14" t="s">
        <v>393</v>
      </c>
      <c r="D452" s="43"/>
      <c r="E452" s="20"/>
      <c r="F452" s="146"/>
      <c r="G452" s="45"/>
      <c r="H452" s="45"/>
      <c r="I452" s="45"/>
      <c r="J452" s="45"/>
      <c r="K452" s="45"/>
      <c r="L452" s="43"/>
      <c r="M452" s="43"/>
    </row>
    <row r="453" spans="1:13" ht="34.5" hidden="1" customHeight="1">
      <c r="A453" s="405"/>
      <c r="B453" s="46" t="s">
        <v>485</v>
      </c>
      <c r="C453" s="40" t="s">
        <v>394</v>
      </c>
      <c r="D453" s="51"/>
      <c r="E453" s="51"/>
      <c r="F453" s="146"/>
      <c r="G453" s="45"/>
      <c r="H453" s="45"/>
      <c r="I453" s="45"/>
      <c r="J453" s="45"/>
      <c r="K453" s="45"/>
      <c r="L453" s="107"/>
      <c r="M453" s="51"/>
    </row>
    <row r="454" spans="1:13" ht="130.5" hidden="1" customHeight="1">
      <c r="A454" s="405"/>
      <c r="B454" s="27" t="s">
        <v>486</v>
      </c>
      <c r="C454" s="11" t="s">
        <v>395</v>
      </c>
      <c r="D454" s="43">
        <v>2026</v>
      </c>
      <c r="E454" s="98" t="s">
        <v>379</v>
      </c>
      <c r="F454" s="146">
        <f t="shared" ref="F454:F463" si="61">G454+H454+I454+J454+K454</f>
        <v>3000</v>
      </c>
      <c r="G454" s="49"/>
      <c r="H454" s="49"/>
      <c r="I454" s="49">
        <v>3000</v>
      </c>
      <c r="J454" s="49"/>
      <c r="K454" s="49"/>
      <c r="L454" s="43" t="s">
        <v>291</v>
      </c>
      <c r="M454" s="43" t="s">
        <v>142</v>
      </c>
    </row>
    <row r="455" spans="1:13" ht="78" hidden="1" customHeight="1">
      <c r="A455" s="405"/>
      <c r="B455" s="27" t="s">
        <v>487</v>
      </c>
      <c r="C455" s="29" t="s">
        <v>396</v>
      </c>
      <c r="D455" s="43">
        <v>2026</v>
      </c>
      <c r="E455" s="43" t="s">
        <v>407</v>
      </c>
      <c r="F455" s="146">
        <f t="shared" si="61"/>
        <v>1900</v>
      </c>
      <c r="G455" s="49"/>
      <c r="H455" s="49"/>
      <c r="I455" s="146">
        <v>1900</v>
      </c>
      <c r="J455" s="49"/>
      <c r="K455" s="49"/>
      <c r="L455" s="43" t="s">
        <v>291</v>
      </c>
      <c r="M455" s="43" t="s">
        <v>497</v>
      </c>
    </row>
    <row r="456" spans="1:13" ht="57" hidden="1" customHeight="1">
      <c r="A456" s="405"/>
      <c r="B456" s="27" t="s">
        <v>488</v>
      </c>
      <c r="C456" s="11" t="s">
        <v>562</v>
      </c>
      <c r="D456" s="43">
        <v>2026</v>
      </c>
      <c r="E456" s="43" t="s">
        <v>407</v>
      </c>
      <c r="F456" s="146">
        <f t="shared" si="61"/>
        <v>112.002</v>
      </c>
      <c r="G456" s="49"/>
      <c r="H456" s="49"/>
      <c r="I456" s="146">
        <v>112.002</v>
      </c>
      <c r="J456" s="49"/>
      <c r="K456" s="49"/>
      <c r="L456" s="43" t="s">
        <v>499</v>
      </c>
      <c r="M456" s="43" t="s">
        <v>498</v>
      </c>
    </row>
    <row r="457" spans="1:13" ht="52.5" hidden="1" customHeight="1">
      <c r="A457" s="405"/>
      <c r="B457" s="27" t="s">
        <v>489</v>
      </c>
      <c r="C457" s="11" t="s">
        <v>563</v>
      </c>
      <c r="D457" s="43">
        <v>2026</v>
      </c>
      <c r="E457" s="43" t="s">
        <v>407</v>
      </c>
      <c r="F457" s="146">
        <f t="shared" si="61"/>
        <v>220.26400000000001</v>
      </c>
      <c r="G457" s="49"/>
      <c r="H457" s="49"/>
      <c r="I457" s="146">
        <v>220.26400000000001</v>
      </c>
      <c r="J457" s="49"/>
      <c r="K457" s="49"/>
      <c r="L457" s="43" t="s">
        <v>499</v>
      </c>
      <c r="M457" s="43" t="s">
        <v>500</v>
      </c>
    </row>
    <row r="458" spans="1:13" ht="99" hidden="1" customHeight="1">
      <c r="A458" s="405"/>
      <c r="B458" s="27" t="s">
        <v>490</v>
      </c>
      <c r="C458" s="11" t="s">
        <v>397</v>
      </c>
      <c r="D458" s="43">
        <v>2026</v>
      </c>
      <c r="E458" s="43" t="s">
        <v>407</v>
      </c>
      <c r="F458" s="146">
        <f t="shared" si="61"/>
        <v>7005.4</v>
      </c>
      <c r="G458" s="49"/>
      <c r="H458" s="49"/>
      <c r="I458" s="146">
        <v>7005.4</v>
      </c>
      <c r="J458" s="49"/>
      <c r="K458" s="49"/>
      <c r="L458" s="43" t="s">
        <v>502</v>
      </c>
      <c r="M458" s="43" t="s">
        <v>501</v>
      </c>
    </row>
    <row r="459" spans="1:13" ht="95.25" hidden="1" customHeight="1">
      <c r="A459" s="405"/>
      <c r="B459" s="27" t="s">
        <v>491</v>
      </c>
      <c r="C459" s="11" t="s">
        <v>398</v>
      </c>
      <c r="D459" s="43">
        <v>2026</v>
      </c>
      <c r="E459" s="20" t="s">
        <v>379</v>
      </c>
      <c r="F459" s="146">
        <f t="shared" si="61"/>
        <v>500</v>
      </c>
      <c r="G459" s="49"/>
      <c r="H459" s="49"/>
      <c r="I459" s="146">
        <v>500</v>
      </c>
      <c r="J459" s="49"/>
      <c r="K459" s="49"/>
      <c r="L459" s="43" t="s">
        <v>503</v>
      </c>
      <c r="M459" s="43" t="s">
        <v>504</v>
      </c>
    </row>
    <row r="460" spans="1:13" ht="51" hidden="1" customHeight="1">
      <c r="A460" s="405"/>
      <c r="B460" s="27" t="s">
        <v>492</v>
      </c>
      <c r="C460" s="11" t="s">
        <v>399</v>
      </c>
      <c r="D460" s="43">
        <v>2026</v>
      </c>
      <c r="E460" s="20" t="s">
        <v>379</v>
      </c>
      <c r="F460" s="146">
        <f t="shared" si="61"/>
        <v>1200</v>
      </c>
      <c r="G460" s="49"/>
      <c r="H460" s="49"/>
      <c r="I460" s="146">
        <v>1200</v>
      </c>
      <c r="J460" s="49"/>
      <c r="K460" s="49"/>
      <c r="L460" s="43" t="s">
        <v>432</v>
      </c>
      <c r="M460" s="43" t="s">
        <v>25</v>
      </c>
    </row>
    <row r="461" spans="1:13" ht="66" hidden="1" customHeight="1">
      <c r="A461" s="405"/>
      <c r="B461" s="27" t="s">
        <v>493</v>
      </c>
      <c r="C461" s="29" t="s">
        <v>400</v>
      </c>
      <c r="D461" s="43">
        <v>2026</v>
      </c>
      <c r="E461" s="20" t="s">
        <v>379</v>
      </c>
      <c r="F461" s="146">
        <f t="shared" si="61"/>
        <v>800</v>
      </c>
      <c r="G461" s="49"/>
      <c r="H461" s="49"/>
      <c r="I461" s="146">
        <v>800</v>
      </c>
      <c r="J461" s="49"/>
      <c r="K461" s="49"/>
      <c r="L461" s="43" t="s">
        <v>406</v>
      </c>
      <c r="M461" s="43" t="s">
        <v>142</v>
      </c>
    </row>
    <row r="462" spans="1:13" ht="120" hidden="1" customHeight="1">
      <c r="A462" s="405"/>
      <c r="B462" s="27" t="s">
        <v>494</v>
      </c>
      <c r="C462" s="29" t="s">
        <v>760</v>
      </c>
      <c r="D462" s="43">
        <v>2026</v>
      </c>
      <c r="E462" s="20" t="s">
        <v>379</v>
      </c>
      <c r="F462" s="146">
        <f t="shared" si="61"/>
        <v>150</v>
      </c>
      <c r="G462" s="49"/>
      <c r="H462" s="49"/>
      <c r="I462" s="146">
        <v>150</v>
      </c>
      <c r="J462" s="49"/>
      <c r="K462" s="49"/>
      <c r="L462" s="43" t="s">
        <v>761</v>
      </c>
      <c r="M462" s="43" t="s">
        <v>648</v>
      </c>
    </row>
    <row r="463" spans="1:13" ht="72" hidden="1" customHeight="1">
      <c r="A463" s="405"/>
      <c r="B463" s="27" t="s">
        <v>495</v>
      </c>
      <c r="C463" s="29" t="s">
        <v>766</v>
      </c>
      <c r="D463" s="43">
        <v>2026</v>
      </c>
      <c r="E463" s="20" t="s">
        <v>379</v>
      </c>
      <c r="F463" s="146">
        <f t="shared" si="61"/>
        <v>10000</v>
      </c>
      <c r="G463" s="49"/>
      <c r="H463" s="49"/>
      <c r="I463" s="146">
        <v>10000</v>
      </c>
      <c r="J463" s="49"/>
      <c r="K463" s="49"/>
      <c r="L463" s="43" t="s">
        <v>767</v>
      </c>
      <c r="M463" s="43" t="s">
        <v>768</v>
      </c>
    </row>
    <row r="464" spans="1:13" ht="17.25" hidden="1" customHeight="1">
      <c r="A464" s="405"/>
      <c r="B464" s="46" t="s">
        <v>496</v>
      </c>
      <c r="C464" s="40" t="s">
        <v>401</v>
      </c>
      <c r="D464" s="51"/>
      <c r="E464" s="51"/>
      <c r="F464" s="146"/>
      <c r="G464" s="45"/>
      <c r="H464" s="45"/>
      <c r="I464" s="45"/>
      <c r="J464" s="45"/>
      <c r="K464" s="45"/>
      <c r="L464" s="107"/>
      <c r="M464" s="51"/>
    </row>
    <row r="465" spans="1:14" ht="97.5" hidden="1" customHeight="1">
      <c r="A465" s="405"/>
      <c r="B465" s="27" t="s">
        <v>505</v>
      </c>
      <c r="C465" s="29" t="s">
        <v>717</v>
      </c>
      <c r="D465" s="43">
        <v>2026</v>
      </c>
      <c r="E465" s="20" t="s">
        <v>379</v>
      </c>
      <c r="F465" s="146">
        <f>G465+H465+I465+J465+K465</f>
        <v>150</v>
      </c>
      <c r="G465" s="49"/>
      <c r="H465" s="49"/>
      <c r="I465" s="146">
        <v>150</v>
      </c>
      <c r="J465" s="49"/>
      <c r="K465" s="49"/>
      <c r="L465" s="43" t="s">
        <v>484</v>
      </c>
      <c r="M465" s="43" t="s">
        <v>142</v>
      </c>
    </row>
    <row r="466" spans="1:14" ht="177" hidden="1" customHeight="1">
      <c r="A466" s="405"/>
      <c r="B466" s="27" t="s">
        <v>506</v>
      </c>
      <c r="C466" s="29" t="s">
        <v>716</v>
      </c>
      <c r="D466" s="43">
        <v>2026</v>
      </c>
      <c r="E466" s="20" t="s">
        <v>379</v>
      </c>
      <c r="F466" s="146">
        <f>G466+H466+I466+J466+K466</f>
        <v>80</v>
      </c>
      <c r="G466" s="49"/>
      <c r="H466" s="49"/>
      <c r="I466" s="146">
        <v>80</v>
      </c>
      <c r="J466" s="49"/>
      <c r="K466" s="49"/>
      <c r="L466" s="43" t="s">
        <v>484</v>
      </c>
      <c r="M466" s="43" t="s">
        <v>142</v>
      </c>
    </row>
    <row r="467" spans="1:14" ht="97.5" hidden="1" customHeight="1">
      <c r="A467" s="405"/>
      <c r="B467" s="27" t="s">
        <v>507</v>
      </c>
      <c r="C467" s="29" t="s">
        <v>718</v>
      </c>
      <c r="D467" s="43">
        <v>2026</v>
      </c>
      <c r="E467" s="20" t="s">
        <v>379</v>
      </c>
      <c r="F467" s="146">
        <f>G467+H467+I467+J467+K467</f>
        <v>96000</v>
      </c>
      <c r="G467" s="49"/>
      <c r="H467" s="49"/>
      <c r="I467" s="146">
        <v>96000</v>
      </c>
      <c r="J467" s="49"/>
      <c r="K467" s="49"/>
      <c r="L467" s="43" t="s">
        <v>402</v>
      </c>
      <c r="M467" s="43" t="s">
        <v>142</v>
      </c>
    </row>
    <row r="468" spans="1:14" ht="85.5" hidden="1" customHeight="1">
      <c r="A468" s="395"/>
      <c r="B468" s="27" t="s">
        <v>508</v>
      </c>
      <c r="C468" s="29" t="s">
        <v>743</v>
      </c>
      <c r="D468" s="43">
        <v>2026</v>
      </c>
      <c r="E468" s="20" t="s">
        <v>379</v>
      </c>
      <c r="F468" s="146">
        <f>G468+H468+I468+J468+K468</f>
        <v>1000</v>
      </c>
      <c r="G468" s="49"/>
      <c r="H468" s="49"/>
      <c r="I468" s="146">
        <v>1000</v>
      </c>
      <c r="J468" s="49"/>
      <c r="K468" s="49"/>
      <c r="L468" s="43" t="s">
        <v>404</v>
      </c>
      <c r="M468" s="43" t="s">
        <v>142</v>
      </c>
    </row>
    <row r="469" spans="1:14" ht="31.5" hidden="1" customHeight="1">
      <c r="A469" s="394" t="s">
        <v>509</v>
      </c>
      <c r="B469" s="44"/>
      <c r="C469" s="14" t="s">
        <v>403</v>
      </c>
      <c r="D469" s="44"/>
      <c r="E469" s="30"/>
      <c r="F469" s="146"/>
      <c r="G469" s="45"/>
      <c r="H469" s="45"/>
      <c r="I469" s="45"/>
      <c r="J469" s="45"/>
      <c r="K469" s="45"/>
      <c r="L469" s="44"/>
      <c r="M469" s="44"/>
    </row>
    <row r="470" spans="1:14" ht="14.25" hidden="1" customHeight="1">
      <c r="A470" s="405"/>
      <c r="B470" s="27" t="s">
        <v>510</v>
      </c>
      <c r="C470" s="40" t="s">
        <v>408</v>
      </c>
      <c r="D470" s="51"/>
      <c r="E470" s="52"/>
      <c r="F470" s="146"/>
      <c r="G470" s="45"/>
      <c r="H470" s="45"/>
      <c r="I470" s="45"/>
      <c r="J470" s="53"/>
      <c r="K470" s="53"/>
      <c r="L470" s="51"/>
      <c r="M470" s="51"/>
    </row>
    <row r="471" spans="1:14" ht="47.25" hidden="1" customHeight="1">
      <c r="A471" s="405"/>
      <c r="B471" s="27" t="s">
        <v>511</v>
      </c>
      <c r="C471" s="11" t="s">
        <v>409</v>
      </c>
      <c r="D471" s="43">
        <v>2026</v>
      </c>
      <c r="E471" s="20" t="s">
        <v>379</v>
      </c>
      <c r="F471" s="146">
        <f>G471+H471+I471+J471+K471</f>
        <v>5800</v>
      </c>
      <c r="G471" s="49"/>
      <c r="H471" s="49"/>
      <c r="I471" s="146">
        <v>5800</v>
      </c>
      <c r="J471" s="49"/>
      <c r="K471" s="49"/>
      <c r="L471" s="43" t="s">
        <v>410</v>
      </c>
      <c r="M471" s="43" t="s">
        <v>411</v>
      </c>
    </row>
    <row r="472" spans="1:14" ht="127.5" hidden="1" customHeight="1">
      <c r="A472" s="405"/>
      <c r="B472" s="27" t="s">
        <v>512</v>
      </c>
      <c r="C472" s="11" t="s">
        <v>412</v>
      </c>
      <c r="D472" s="43">
        <v>2026</v>
      </c>
      <c r="E472" s="20" t="s">
        <v>379</v>
      </c>
      <c r="F472" s="146">
        <f>G472+H472+I472+J472+K472</f>
        <v>5500</v>
      </c>
      <c r="G472" s="49"/>
      <c r="H472" s="49"/>
      <c r="I472" s="146">
        <v>5500</v>
      </c>
      <c r="J472" s="49"/>
      <c r="K472" s="49"/>
      <c r="L472" s="43" t="s">
        <v>413</v>
      </c>
      <c r="M472" s="43" t="s">
        <v>414</v>
      </c>
    </row>
    <row r="473" spans="1:14" ht="45" hidden="1" customHeight="1">
      <c r="A473" s="405"/>
      <c r="B473" s="27" t="s">
        <v>513</v>
      </c>
      <c r="C473" s="29" t="s">
        <v>415</v>
      </c>
      <c r="D473" s="43">
        <v>2026</v>
      </c>
      <c r="E473" s="20" t="s">
        <v>379</v>
      </c>
      <c r="F473" s="146">
        <f>G473+H473+I473+J473+K473</f>
        <v>1500</v>
      </c>
      <c r="G473" s="49"/>
      <c r="H473" s="49"/>
      <c r="I473" s="146">
        <v>1500</v>
      </c>
      <c r="J473" s="49"/>
      <c r="K473" s="49"/>
      <c r="L473" s="43" t="s">
        <v>416</v>
      </c>
      <c r="M473" s="50" t="s">
        <v>417</v>
      </c>
    </row>
    <row r="474" spans="1:14" ht="99.75" hidden="1" customHeight="1">
      <c r="A474" s="405"/>
      <c r="B474" s="27" t="s">
        <v>514</v>
      </c>
      <c r="C474" s="29" t="s">
        <v>779</v>
      </c>
      <c r="D474" s="43"/>
      <c r="E474" s="20" t="s">
        <v>379</v>
      </c>
      <c r="F474" s="146">
        <f>G474+H474+I474+J474+K474</f>
        <v>2516.23</v>
      </c>
      <c r="G474" s="49"/>
      <c r="H474" s="49"/>
      <c r="I474" s="146">
        <v>2516.23</v>
      </c>
      <c r="J474" s="49"/>
      <c r="K474" s="49"/>
      <c r="L474" s="43" t="s">
        <v>458</v>
      </c>
      <c r="M474" s="43" t="s">
        <v>142</v>
      </c>
    </row>
    <row r="475" spans="1:14" ht="46.5" hidden="1" customHeight="1">
      <c r="A475" s="405"/>
      <c r="B475" s="71" t="s">
        <v>515</v>
      </c>
      <c r="C475" s="40" t="s">
        <v>418</v>
      </c>
      <c r="D475" s="43"/>
      <c r="E475" s="20"/>
      <c r="F475" s="146"/>
      <c r="G475" s="49"/>
      <c r="H475" s="49"/>
      <c r="I475" s="49"/>
      <c r="J475" s="49"/>
      <c r="K475" s="49"/>
      <c r="L475" s="43"/>
      <c r="M475" s="43"/>
    </row>
    <row r="476" spans="1:14" ht="56.25" hidden="1" customHeight="1">
      <c r="A476" s="405"/>
      <c r="B476" s="27" t="s">
        <v>516</v>
      </c>
      <c r="C476" s="29" t="s">
        <v>419</v>
      </c>
      <c r="D476" s="43">
        <v>2026</v>
      </c>
      <c r="E476" s="20" t="s">
        <v>379</v>
      </c>
      <c r="F476" s="146">
        <f t="shared" ref="F476:F481" si="62">G476+H476+I476+J476+K476</f>
        <v>12900</v>
      </c>
      <c r="G476" s="49"/>
      <c r="H476" s="49"/>
      <c r="I476" s="146">
        <v>12900</v>
      </c>
      <c r="J476" s="49"/>
      <c r="K476" s="49"/>
      <c r="L476" s="43" t="s">
        <v>420</v>
      </c>
      <c r="M476" s="43" t="s">
        <v>421</v>
      </c>
      <c r="N476" s="77"/>
    </row>
    <row r="477" spans="1:14" ht="45.75" hidden="1" customHeight="1">
      <c r="A477" s="405"/>
      <c r="B477" s="27" t="s">
        <v>517</v>
      </c>
      <c r="C477" s="29" t="s">
        <v>422</v>
      </c>
      <c r="D477" s="43">
        <v>2026</v>
      </c>
      <c r="E477" s="20" t="s">
        <v>379</v>
      </c>
      <c r="F477" s="146">
        <f t="shared" si="62"/>
        <v>3500</v>
      </c>
      <c r="G477" s="49"/>
      <c r="H477" s="49"/>
      <c r="I477" s="146">
        <v>3500</v>
      </c>
      <c r="J477" s="49"/>
      <c r="K477" s="49"/>
      <c r="L477" s="43" t="s">
        <v>423</v>
      </c>
      <c r="M477" s="43" t="s">
        <v>424</v>
      </c>
    </row>
    <row r="478" spans="1:14" ht="48.75" hidden="1" customHeight="1">
      <c r="A478" s="405"/>
      <c r="B478" s="27" t="s">
        <v>518</v>
      </c>
      <c r="C478" s="29" t="s">
        <v>425</v>
      </c>
      <c r="D478" s="43">
        <v>2026</v>
      </c>
      <c r="E478" s="20" t="s">
        <v>379</v>
      </c>
      <c r="F478" s="146">
        <f t="shared" si="62"/>
        <v>1500</v>
      </c>
      <c r="G478" s="45"/>
      <c r="H478" s="45"/>
      <c r="I478" s="146">
        <v>1500</v>
      </c>
      <c r="J478" s="45"/>
      <c r="K478" s="49"/>
      <c r="L478" s="43" t="s">
        <v>423</v>
      </c>
      <c r="M478" s="43" t="s">
        <v>426</v>
      </c>
    </row>
    <row r="479" spans="1:14" ht="81" hidden="1" customHeight="1">
      <c r="A479" s="405"/>
      <c r="B479" s="27" t="s">
        <v>519</v>
      </c>
      <c r="C479" s="29" t="s">
        <v>427</v>
      </c>
      <c r="D479" s="43">
        <v>2026</v>
      </c>
      <c r="E479" s="20" t="s">
        <v>379</v>
      </c>
      <c r="F479" s="146">
        <f t="shared" si="62"/>
        <v>500</v>
      </c>
      <c r="G479" s="49"/>
      <c r="H479" s="49"/>
      <c r="I479" s="146">
        <v>500</v>
      </c>
      <c r="J479" s="49"/>
      <c r="K479" s="49"/>
      <c r="L479" s="43" t="s">
        <v>423</v>
      </c>
      <c r="M479" s="43" t="s">
        <v>428</v>
      </c>
    </row>
    <row r="480" spans="1:14" ht="81" hidden="1" customHeight="1">
      <c r="A480" s="405"/>
      <c r="B480" s="27" t="s">
        <v>744</v>
      </c>
      <c r="C480" s="29" t="s">
        <v>745</v>
      </c>
      <c r="D480" s="43">
        <v>2026</v>
      </c>
      <c r="E480" s="20" t="s">
        <v>379</v>
      </c>
      <c r="F480" s="146">
        <f t="shared" si="62"/>
        <v>1500</v>
      </c>
      <c r="G480" s="49"/>
      <c r="H480" s="49"/>
      <c r="I480" s="146">
        <v>1500</v>
      </c>
      <c r="J480" s="49"/>
      <c r="K480" s="49"/>
      <c r="L480" s="43" t="s">
        <v>432</v>
      </c>
      <c r="M480" s="43" t="s">
        <v>142</v>
      </c>
    </row>
    <row r="481" spans="1:13" ht="110.25" hidden="1" customHeight="1">
      <c r="A481" s="405"/>
      <c r="B481" s="27" t="s">
        <v>746</v>
      </c>
      <c r="C481" s="29" t="s">
        <v>747</v>
      </c>
      <c r="D481" s="43">
        <v>2026</v>
      </c>
      <c r="E481" s="20" t="s">
        <v>379</v>
      </c>
      <c r="F481" s="146">
        <f t="shared" si="62"/>
        <v>475</v>
      </c>
      <c r="G481" s="49"/>
      <c r="H481" s="49"/>
      <c r="I481" s="146">
        <v>475</v>
      </c>
      <c r="J481" s="49"/>
      <c r="K481" s="49"/>
      <c r="L481" s="43" t="s">
        <v>748</v>
      </c>
      <c r="M481" s="43" t="s">
        <v>142</v>
      </c>
    </row>
    <row r="482" spans="1:13" ht="48" hidden="1" customHeight="1">
      <c r="A482" s="405"/>
      <c r="B482" s="46" t="s">
        <v>520</v>
      </c>
      <c r="C482" s="40" t="s">
        <v>429</v>
      </c>
      <c r="D482" s="51"/>
      <c r="E482" s="52"/>
      <c r="F482" s="146"/>
      <c r="G482" s="45"/>
      <c r="H482" s="45"/>
      <c r="I482" s="15"/>
      <c r="J482" s="53"/>
      <c r="K482" s="53"/>
      <c r="L482" s="51"/>
      <c r="M482" s="51"/>
    </row>
    <row r="483" spans="1:13" ht="50.25" hidden="1" customHeight="1">
      <c r="A483" s="405"/>
      <c r="B483" s="27" t="s">
        <v>521</v>
      </c>
      <c r="C483" s="99" t="s">
        <v>430</v>
      </c>
      <c r="D483" s="43">
        <v>2026</v>
      </c>
      <c r="E483" s="20" t="s">
        <v>379</v>
      </c>
      <c r="F483" s="146">
        <f>G483+H483+I483+J483+K483</f>
        <v>8000</v>
      </c>
      <c r="G483" s="49"/>
      <c r="H483" s="49"/>
      <c r="I483" s="146">
        <v>8000</v>
      </c>
      <c r="J483" s="49"/>
      <c r="K483" s="49"/>
      <c r="L483" s="43" t="s">
        <v>459</v>
      </c>
      <c r="M483" s="43" t="s">
        <v>431</v>
      </c>
    </row>
    <row r="484" spans="1:13" ht="51" hidden="1" customHeight="1">
      <c r="A484" s="405"/>
      <c r="B484" s="27" t="s">
        <v>522</v>
      </c>
      <c r="C484" s="29" t="s">
        <v>460</v>
      </c>
      <c r="D484" s="43">
        <v>2026</v>
      </c>
      <c r="E484" s="20" t="s">
        <v>379</v>
      </c>
      <c r="F484" s="146">
        <f>G484+H484+I484+J484+K484</f>
        <v>500</v>
      </c>
      <c r="G484" s="49"/>
      <c r="H484" s="49"/>
      <c r="I484" s="146">
        <v>500</v>
      </c>
      <c r="J484" s="49"/>
      <c r="K484" s="49"/>
      <c r="L484" s="43" t="s">
        <v>432</v>
      </c>
      <c r="M484" s="43" t="s">
        <v>31</v>
      </c>
    </row>
    <row r="485" spans="1:13" ht="50.25" hidden="1" customHeight="1">
      <c r="A485" s="405"/>
      <c r="B485" s="27" t="s">
        <v>523</v>
      </c>
      <c r="C485" s="29" t="s">
        <v>433</v>
      </c>
      <c r="D485" s="43">
        <v>2026</v>
      </c>
      <c r="E485" s="20" t="s">
        <v>379</v>
      </c>
      <c r="F485" s="146">
        <f>G485+H485+I485+J485+K485</f>
        <v>500</v>
      </c>
      <c r="G485" s="49"/>
      <c r="H485" s="49"/>
      <c r="I485" s="146">
        <v>500</v>
      </c>
      <c r="J485" s="49"/>
      <c r="K485" s="49"/>
      <c r="L485" s="43" t="s">
        <v>434</v>
      </c>
      <c r="M485" s="43" t="s">
        <v>435</v>
      </c>
    </row>
    <row r="486" spans="1:13" ht="48" hidden="1" customHeight="1">
      <c r="A486" s="405"/>
      <c r="B486" s="27" t="s">
        <v>524</v>
      </c>
      <c r="C486" s="99" t="s">
        <v>436</v>
      </c>
      <c r="D486" s="43">
        <v>2026</v>
      </c>
      <c r="E486" s="20" t="s">
        <v>379</v>
      </c>
      <c r="F486" s="146">
        <f>G486+H486+I486+J486+K486</f>
        <v>1300</v>
      </c>
      <c r="G486" s="49"/>
      <c r="H486" s="49"/>
      <c r="I486" s="146">
        <v>1300</v>
      </c>
      <c r="J486" s="49"/>
      <c r="K486" s="49"/>
      <c r="L486" s="43" t="s">
        <v>432</v>
      </c>
      <c r="M486" s="43" t="s">
        <v>405</v>
      </c>
    </row>
    <row r="487" spans="1:13" ht="96" hidden="1" customHeight="1">
      <c r="A487" s="405"/>
      <c r="B487" s="46" t="s">
        <v>525</v>
      </c>
      <c r="C487" s="40" t="s">
        <v>437</v>
      </c>
      <c r="D487" s="51"/>
      <c r="E487" s="52"/>
      <c r="F487" s="146"/>
      <c r="G487" s="53"/>
      <c r="H487" s="53"/>
      <c r="I487" s="56"/>
      <c r="J487" s="53"/>
      <c r="K487" s="53"/>
      <c r="L487" s="51"/>
      <c r="M487" s="51"/>
    </row>
    <row r="488" spans="1:13" ht="50.25" hidden="1" customHeight="1">
      <c r="A488" s="405"/>
      <c r="B488" s="27" t="s">
        <v>526</v>
      </c>
      <c r="C488" s="99" t="s">
        <v>438</v>
      </c>
      <c r="D488" s="43">
        <v>2026</v>
      </c>
      <c r="E488" s="20" t="s">
        <v>379</v>
      </c>
      <c r="F488" s="146">
        <f t="shared" ref="F488:F494" si="63">G488+H488+I488+J488+K488</f>
        <v>751</v>
      </c>
      <c r="G488" s="45"/>
      <c r="H488" s="45"/>
      <c r="I488" s="146">
        <f>451+300</f>
        <v>751</v>
      </c>
      <c r="J488" s="49"/>
      <c r="K488" s="49"/>
      <c r="L488" s="43" t="s">
        <v>432</v>
      </c>
      <c r="M488" s="43" t="s">
        <v>535</v>
      </c>
    </row>
    <row r="489" spans="1:13" ht="48" hidden="1" customHeight="1">
      <c r="A489" s="405"/>
      <c r="B489" s="27" t="s">
        <v>527</v>
      </c>
      <c r="C489" s="29" t="s">
        <v>439</v>
      </c>
      <c r="D489" s="43">
        <v>2026</v>
      </c>
      <c r="E489" s="20" t="s">
        <v>379</v>
      </c>
      <c r="F489" s="146">
        <f t="shared" si="63"/>
        <v>300</v>
      </c>
      <c r="G489" s="49"/>
      <c r="H489" s="49"/>
      <c r="I489" s="146">
        <v>300</v>
      </c>
      <c r="J489" s="49"/>
      <c r="K489" s="49"/>
      <c r="L489" s="43" t="s">
        <v>432</v>
      </c>
      <c r="M489" s="43" t="s">
        <v>28</v>
      </c>
    </row>
    <row r="490" spans="1:13" ht="97.5" hidden="1" customHeight="1">
      <c r="A490" s="405"/>
      <c r="B490" s="27" t="s">
        <v>528</v>
      </c>
      <c r="C490" s="29" t="s">
        <v>440</v>
      </c>
      <c r="D490" s="43">
        <v>2026</v>
      </c>
      <c r="E490" s="20" t="s">
        <v>379</v>
      </c>
      <c r="F490" s="146">
        <f t="shared" si="63"/>
        <v>600</v>
      </c>
      <c r="G490" s="49"/>
      <c r="H490" s="49"/>
      <c r="I490" s="146">
        <v>600</v>
      </c>
      <c r="J490" s="49"/>
      <c r="K490" s="49"/>
      <c r="L490" s="43" t="s">
        <v>534</v>
      </c>
      <c r="M490" s="43" t="s">
        <v>769</v>
      </c>
    </row>
    <row r="491" spans="1:13" ht="67.5" hidden="1" customHeight="1">
      <c r="A491" s="405"/>
      <c r="B491" s="27" t="s">
        <v>529</v>
      </c>
      <c r="C491" s="29" t="s">
        <v>441</v>
      </c>
      <c r="D491" s="43">
        <v>2026</v>
      </c>
      <c r="E491" s="20" t="s">
        <v>379</v>
      </c>
      <c r="F491" s="146">
        <f t="shared" si="63"/>
        <v>320</v>
      </c>
      <c r="G491" s="49"/>
      <c r="H491" s="49"/>
      <c r="I491" s="146">
        <v>320</v>
      </c>
      <c r="J491" s="49"/>
      <c r="K491" s="49"/>
      <c r="L491" s="43" t="s">
        <v>432</v>
      </c>
      <c r="M491" s="43" t="s">
        <v>535</v>
      </c>
    </row>
    <row r="492" spans="1:13" ht="51" hidden="1" customHeight="1">
      <c r="A492" s="405"/>
      <c r="B492" s="27" t="s">
        <v>530</v>
      </c>
      <c r="C492" s="29" t="s">
        <v>533</v>
      </c>
      <c r="D492" s="43">
        <v>2026</v>
      </c>
      <c r="E492" s="20" t="s">
        <v>442</v>
      </c>
      <c r="F492" s="146">
        <f t="shared" si="63"/>
        <v>50</v>
      </c>
      <c r="G492" s="49"/>
      <c r="H492" s="49"/>
      <c r="I492" s="146">
        <v>50</v>
      </c>
      <c r="J492" s="49"/>
      <c r="K492" s="49"/>
      <c r="L492" s="43" t="s">
        <v>443</v>
      </c>
      <c r="M492" s="43" t="s">
        <v>536</v>
      </c>
    </row>
    <row r="493" spans="1:13" ht="51" hidden="1" customHeight="1">
      <c r="A493" s="405"/>
      <c r="B493" s="27" t="s">
        <v>531</v>
      </c>
      <c r="C493" s="29" t="s">
        <v>802</v>
      </c>
      <c r="D493" s="43">
        <v>2026</v>
      </c>
      <c r="E493" s="20" t="s">
        <v>379</v>
      </c>
      <c r="F493" s="146">
        <f t="shared" si="63"/>
        <v>600</v>
      </c>
      <c r="G493" s="49"/>
      <c r="H493" s="49"/>
      <c r="I493" s="146">
        <v>600</v>
      </c>
      <c r="J493" s="49"/>
      <c r="K493" s="49"/>
      <c r="L493" s="43" t="s">
        <v>432</v>
      </c>
      <c r="M493" s="43" t="s">
        <v>142</v>
      </c>
    </row>
    <row r="494" spans="1:13" ht="64.5" hidden="1" customHeight="1">
      <c r="A494" s="405"/>
      <c r="B494" s="410" t="s">
        <v>532</v>
      </c>
      <c r="C494" s="415" t="s">
        <v>1005</v>
      </c>
      <c r="D494" s="413">
        <v>2026</v>
      </c>
      <c r="E494" s="413" t="s">
        <v>379</v>
      </c>
      <c r="F494" s="416">
        <f t="shared" si="63"/>
        <v>600</v>
      </c>
      <c r="G494" s="412"/>
      <c r="H494" s="412"/>
      <c r="I494" s="411">
        <v>600</v>
      </c>
      <c r="J494" s="412"/>
      <c r="K494" s="412"/>
      <c r="L494" s="413" t="s">
        <v>534</v>
      </c>
      <c r="M494" s="414" t="s">
        <v>180</v>
      </c>
    </row>
    <row r="495" spans="1:13" ht="111" hidden="1" customHeight="1">
      <c r="A495" s="405"/>
      <c r="B495" s="410"/>
      <c r="C495" s="415"/>
      <c r="D495" s="413"/>
      <c r="E495" s="413"/>
      <c r="F495" s="416"/>
      <c r="G495" s="412"/>
      <c r="H495" s="412"/>
      <c r="I495" s="411"/>
      <c r="J495" s="412"/>
      <c r="K495" s="412"/>
      <c r="L495" s="413"/>
      <c r="M495" s="414"/>
    </row>
    <row r="496" spans="1:13" ht="111" hidden="1" customHeight="1">
      <c r="A496" s="405"/>
      <c r="B496" s="229" t="s">
        <v>1006</v>
      </c>
      <c r="C496" s="232" t="s">
        <v>1007</v>
      </c>
      <c r="D496" s="43">
        <v>2026</v>
      </c>
      <c r="E496" s="20" t="s">
        <v>379</v>
      </c>
      <c r="F496" s="146">
        <f>G496+H496+I496+J496+K496</f>
        <v>500</v>
      </c>
      <c r="G496" s="228"/>
      <c r="H496" s="228"/>
      <c r="I496" s="227">
        <v>500</v>
      </c>
      <c r="J496" s="228"/>
      <c r="K496" s="228"/>
      <c r="L496" s="223" t="s">
        <v>1008</v>
      </c>
      <c r="M496" s="185" t="s">
        <v>133</v>
      </c>
    </row>
    <row r="497" spans="1:13" ht="111" hidden="1" customHeight="1">
      <c r="A497" s="405"/>
      <c r="B497" s="229" t="s">
        <v>1016</v>
      </c>
      <c r="C497" s="135" t="s">
        <v>1017</v>
      </c>
      <c r="D497" s="43">
        <v>2026</v>
      </c>
      <c r="E497" s="20" t="s">
        <v>379</v>
      </c>
      <c r="F497" s="146">
        <f>G497+H497+I497+J497+K497</f>
        <v>3500</v>
      </c>
      <c r="G497" s="228"/>
      <c r="H497" s="228"/>
      <c r="I497" s="227">
        <v>3500</v>
      </c>
      <c r="J497" s="228"/>
      <c r="K497" s="228"/>
      <c r="L497" s="223" t="s">
        <v>1018</v>
      </c>
      <c r="M497" s="185" t="s">
        <v>142</v>
      </c>
    </row>
    <row r="498" spans="1:13" ht="90" hidden="1" customHeight="1">
      <c r="A498" s="405"/>
      <c r="B498" s="27" t="s">
        <v>537</v>
      </c>
      <c r="C498" s="29" t="s">
        <v>1004</v>
      </c>
      <c r="D498" s="43">
        <v>2026</v>
      </c>
      <c r="E498" s="20" t="s">
        <v>379</v>
      </c>
      <c r="F498" s="146">
        <f>G498+H498+I498+J498+K498</f>
        <v>10000</v>
      </c>
      <c r="G498" s="45"/>
      <c r="H498" s="45"/>
      <c r="I498" s="146">
        <f>6000+4000</f>
        <v>10000</v>
      </c>
      <c r="J498" s="53"/>
      <c r="K498" s="53"/>
      <c r="L498" s="43" t="s">
        <v>801</v>
      </c>
      <c r="M498" s="43" t="s">
        <v>1003</v>
      </c>
    </row>
    <row r="499" spans="1:13" ht="49.5" hidden="1" customHeight="1">
      <c r="A499" s="405"/>
      <c r="B499" s="113" t="s">
        <v>538</v>
      </c>
      <c r="C499" s="114" t="s">
        <v>444</v>
      </c>
      <c r="D499" s="121"/>
      <c r="E499" s="122"/>
      <c r="F499" s="117"/>
      <c r="G499" s="123"/>
      <c r="H499" s="123"/>
      <c r="I499" s="80"/>
      <c r="J499" s="124"/>
      <c r="K499" s="124"/>
      <c r="L499" s="121"/>
      <c r="M499" s="121"/>
    </row>
    <row r="500" spans="1:13" ht="98.25" hidden="1" customHeight="1">
      <c r="A500" s="405"/>
      <c r="B500" s="27" t="s">
        <v>539</v>
      </c>
      <c r="C500" s="11" t="s">
        <v>445</v>
      </c>
      <c r="D500" s="43">
        <v>2026</v>
      </c>
      <c r="E500" s="20" t="s">
        <v>379</v>
      </c>
      <c r="F500" s="146">
        <f>G500+H500+I500+J500+K500</f>
        <v>2470</v>
      </c>
      <c r="G500" s="49"/>
      <c r="H500" s="49"/>
      <c r="I500" s="146">
        <v>2470</v>
      </c>
      <c r="J500" s="49"/>
      <c r="K500" s="49"/>
      <c r="L500" s="43" t="s">
        <v>446</v>
      </c>
      <c r="M500" s="43" t="s">
        <v>541</v>
      </c>
    </row>
    <row r="501" spans="1:13" ht="29.25" hidden="1" customHeight="1">
      <c r="A501" s="405"/>
      <c r="B501" s="46" t="s">
        <v>540</v>
      </c>
      <c r="C501" s="40" t="s">
        <v>447</v>
      </c>
      <c r="D501" s="51"/>
      <c r="E501" s="52"/>
      <c r="F501" s="146"/>
      <c r="G501" s="45"/>
      <c r="H501" s="45"/>
      <c r="I501" s="146"/>
      <c r="J501" s="53"/>
      <c r="K501" s="53"/>
      <c r="L501" s="51"/>
      <c r="M501" s="51"/>
    </row>
    <row r="502" spans="1:13" ht="54.75" hidden="1" customHeight="1">
      <c r="A502" s="405"/>
      <c r="B502" s="27" t="s">
        <v>544</v>
      </c>
      <c r="C502" s="29" t="s">
        <v>448</v>
      </c>
      <c r="D502" s="43">
        <v>2026</v>
      </c>
      <c r="E502" s="20" t="s">
        <v>379</v>
      </c>
      <c r="F502" s="146">
        <f>G502+H502+I502+J502+K502</f>
        <v>200</v>
      </c>
      <c r="G502" s="45"/>
      <c r="H502" s="45"/>
      <c r="I502" s="146">
        <v>200</v>
      </c>
      <c r="J502" s="49"/>
      <c r="K502" s="49"/>
      <c r="L502" s="43" t="s">
        <v>543</v>
      </c>
      <c r="M502" s="43" t="s">
        <v>542</v>
      </c>
    </row>
    <row r="503" spans="1:13" ht="48.75" hidden="1" customHeight="1">
      <c r="A503" s="405"/>
      <c r="B503" s="27" t="s">
        <v>545</v>
      </c>
      <c r="C503" s="29" t="s">
        <v>449</v>
      </c>
      <c r="D503" s="43">
        <v>2026</v>
      </c>
      <c r="E503" s="20" t="s">
        <v>379</v>
      </c>
      <c r="F503" s="146">
        <f>G503+H503+I503+J503+K503</f>
        <v>200</v>
      </c>
      <c r="G503" s="45"/>
      <c r="H503" s="45"/>
      <c r="I503" s="146">
        <v>200</v>
      </c>
      <c r="J503" s="49"/>
      <c r="K503" s="49"/>
      <c r="L503" s="43" t="s">
        <v>450</v>
      </c>
      <c r="M503" s="43" t="s">
        <v>451</v>
      </c>
    </row>
    <row r="504" spans="1:13" ht="46.5" hidden="1" customHeight="1">
      <c r="A504" s="405"/>
      <c r="B504" s="46" t="s">
        <v>546</v>
      </c>
      <c r="C504" s="40" t="s">
        <v>452</v>
      </c>
      <c r="D504" s="51"/>
      <c r="E504" s="52"/>
      <c r="F504" s="146"/>
      <c r="G504" s="53"/>
      <c r="H504" s="53"/>
      <c r="I504" s="56"/>
      <c r="J504" s="53"/>
      <c r="K504" s="53"/>
      <c r="L504" s="51"/>
      <c r="M504" s="51"/>
    </row>
    <row r="505" spans="1:13" ht="105.75" hidden="1" customHeight="1">
      <c r="A505" s="405"/>
      <c r="B505" s="27" t="s">
        <v>548</v>
      </c>
      <c r="C505" s="29" t="s">
        <v>453</v>
      </c>
      <c r="D505" s="43">
        <v>2026</v>
      </c>
      <c r="E505" s="20" t="s">
        <v>379</v>
      </c>
      <c r="F505" s="146">
        <f t="shared" ref="F505:F518" si="64">G505+H505+I505+J505+K505</f>
        <v>1500</v>
      </c>
      <c r="G505" s="49"/>
      <c r="H505" s="49"/>
      <c r="I505" s="146">
        <v>1500</v>
      </c>
      <c r="J505" s="49"/>
      <c r="K505" s="49"/>
      <c r="L505" s="43"/>
      <c r="M505" s="43"/>
    </row>
    <row r="506" spans="1:13" ht="49.5" hidden="1" customHeight="1">
      <c r="A506" s="405"/>
      <c r="B506" s="27" t="s">
        <v>549</v>
      </c>
      <c r="C506" s="29" t="s">
        <v>454</v>
      </c>
      <c r="D506" s="43">
        <v>2026</v>
      </c>
      <c r="E506" s="20" t="s">
        <v>379</v>
      </c>
      <c r="F506" s="146">
        <f t="shared" si="64"/>
        <v>875</v>
      </c>
      <c r="G506" s="45"/>
      <c r="H506" s="45"/>
      <c r="I506" s="146">
        <v>875</v>
      </c>
      <c r="J506" s="49"/>
      <c r="K506" s="49"/>
      <c r="L506" s="43" t="s">
        <v>455</v>
      </c>
      <c r="M506" s="43" t="s">
        <v>142</v>
      </c>
    </row>
    <row r="507" spans="1:13" ht="63" hidden="1" customHeight="1">
      <c r="A507" s="405"/>
      <c r="B507" s="27" t="s">
        <v>749</v>
      </c>
      <c r="C507" s="29" t="s">
        <v>750</v>
      </c>
      <c r="D507" s="43">
        <v>2026</v>
      </c>
      <c r="E507" s="20" t="s">
        <v>379</v>
      </c>
      <c r="F507" s="146">
        <f t="shared" si="64"/>
        <v>2000</v>
      </c>
      <c r="G507" s="45"/>
      <c r="H507" s="45"/>
      <c r="I507" s="146">
        <v>2000</v>
      </c>
      <c r="J507" s="49"/>
      <c r="K507" s="49"/>
      <c r="L507" s="43" t="s">
        <v>455</v>
      </c>
      <c r="M507" s="43" t="s">
        <v>142</v>
      </c>
    </row>
    <row r="508" spans="1:13" ht="255" hidden="1" customHeight="1">
      <c r="A508" s="405"/>
      <c r="B508" s="27" t="s">
        <v>550</v>
      </c>
      <c r="C508" s="11" t="s">
        <v>456</v>
      </c>
      <c r="D508" s="43">
        <v>2026</v>
      </c>
      <c r="E508" s="98" t="s">
        <v>379</v>
      </c>
      <c r="F508" s="146">
        <f t="shared" si="64"/>
        <v>17450</v>
      </c>
      <c r="G508" s="49"/>
      <c r="H508" s="49"/>
      <c r="I508" s="146">
        <v>17450</v>
      </c>
      <c r="J508" s="49"/>
      <c r="K508" s="49"/>
      <c r="L508" s="43" t="s">
        <v>998</v>
      </c>
      <c r="M508" s="43" t="s">
        <v>999</v>
      </c>
    </row>
    <row r="509" spans="1:13" ht="50.25" hidden="1" customHeight="1">
      <c r="A509" s="405"/>
      <c r="B509" s="27" t="s">
        <v>551</v>
      </c>
      <c r="C509" s="11" t="s">
        <v>457</v>
      </c>
      <c r="D509" s="43">
        <v>2026</v>
      </c>
      <c r="E509" s="98" t="s">
        <v>379</v>
      </c>
      <c r="F509" s="146">
        <f t="shared" si="64"/>
        <v>60</v>
      </c>
      <c r="G509" s="49"/>
      <c r="H509" s="49"/>
      <c r="I509" s="146">
        <v>60</v>
      </c>
      <c r="J509" s="49"/>
      <c r="K509" s="49"/>
      <c r="L509" s="43" t="s">
        <v>555</v>
      </c>
      <c r="M509" s="43" t="s">
        <v>28</v>
      </c>
    </row>
    <row r="510" spans="1:13" ht="96.75" hidden="1" customHeight="1">
      <c r="A510" s="405"/>
      <c r="B510" s="27" t="s">
        <v>552</v>
      </c>
      <c r="C510" s="11" t="s">
        <v>564</v>
      </c>
      <c r="D510" s="43">
        <v>2026</v>
      </c>
      <c r="E510" s="98" t="s">
        <v>379</v>
      </c>
      <c r="F510" s="146">
        <f t="shared" si="64"/>
        <v>200</v>
      </c>
      <c r="G510" s="49"/>
      <c r="H510" s="49"/>
      <c r="I510" s="146">
        <v>200</v>
      </c>
      <c r="J510" s="49"/>
      <c r="K510" s="49"/>
      <c r="L510" s="43" t="s">
        <v>186</v>
      </c>
      <c r="M510" s="43" t="s">
        <v>144</v>
      </c>
    </row>
    <row r="511" spans="1:13" ht="114" hidden="1" customHeight="1">
      <c r="A511" s="405"/>
      <c r="B511" s="27" t="s">
        <v>553</v>
      </c>
      <c r="C511" s="11" t="s">
        <v>741</v>
      </c>
      <c r="D511" s="43">
        <v>2026</v>
      </c>
      <c r="E511" s="98" t="s">
        <v>379</v>
      </c>
      <c r="F511" s="146">
        <f t="shared" si="64"/>
        <v>4970</v>
      </c>
      <c r="G511" s="49"/>
      <c r="H511" s="49"/>
      <c r="I511" s="146">
        <v>4970</v>
      </c>
      <c r="J511" s="49"/>
      <c r="K511" s="49"/>
      <c r="L511" s="43" t="s">
        <v>458</v>
      </c>
      <c r="M511" s="43" t="s">
        <v>142</v>
      </c>
    </row>
    <row r="512" spans="1:13" ht="69" hidden="1" customHeight="1">
      <c r="A512" s="405"/>
      <c r="B512" s="27" t="s">
        <v>554</v>
      </c>
      <c r="C512" s="11" t="s">
        <v>752</v>
      </c>
      <c r="D512" s="43">
        <v>2026</v>
      </c>
      <c r="E512" s="98" t="s">
        <v>379</v>
      </c>
      <c r="F512" s="146">
        <f t="shared" si="64"/>
        <v>60</v>
      </c>
      <c r="G512" s="49"/>
      <c r="H512" s="49"/>
      <c r="I512" s="146">
        <v>60</v>
      </c>
      <c r="J512" s="49"/>
      <c r="K512" s="49"/>
      <c r="L512" s="43" t="s">
        <v>458</v>
      </c>
      <c r="M512" s="43" t="s">
        <v>142</v>
      </c>
    </row>
    <row r="513" spans="1:18" ht="55.5" hidden="1" customHeight="1">
      <c r="A513" s="405"/>
      <c r="B513" s="27" t="s">
        <v>751</v>
      </c>
      <c r="C513" s="109" t="s">
        <v>780</v>
      </c>
      <c r="D513" s="43">
        <v>2026</v>
      </c>
      <c r="E513" s="98" t="s">
        <v>379</v>
      </c>
      <c r="F513" s="146">
        <f t="shared" si="64"/>
        <v>1250</v>
      </c>
      <c r="G513" s="49"/>
      <c r="H513" s="49"/>
      <c r="I513" s="146">
        <v>1250</v>
      </c>
      <c r="J513" s="49"/>
      <c r="K513" s="49"/>
      <c r="L513" s="43" t="s">
        <v>765</v>
      </c>
      <c r="M513" s="43" t="s">
        <v>206</v>
      </c>
    </row>
    <row r="514" spans="1:18" ht="55.5" hidden="1" customHeight="1">
      <c r="A514" s="395"/>
      <c r="B514" s="27" t="s">
        <v>932</v>
      </c>
      <c r="C514" s="109" t="s">
        <v>933</v>
      </c>
      <c r="D514" s="43">
        <v>2026</v>
      </c>
      <c r="E514" s="98" t="s">
        <v>379</v>
      </c>
      <c r="F514" s="146">
        <f t="shared" si="64"/>
        <v>300</v>
      </c>
      <c r="G514" s="49"/>
      <c r="H514" s="49"/>
      <c r="I514" s="146">
        <v>300</v>
      </c>
      <c r="J514" s="49"/>
      <c r="K514" s="49"/>
      <c r="L514" s="43" t="s">
        <v>208</v>
      </c>
      <c r="M514" s="43" t="s">
        <v>934</v>
      </c>
    </row>
    <row r="515" spans="1:18" ht="69.75" hidden="1" customHeight="1">
      <c r="A515" s="394" t="s">
        <v>757</v>
      </c>
      <c r="B515" s="27" t="s">
        <v>18</v>
      </c>
      <c r="C515" s="11" t="s">
        <v>756</v>
      </c>
      <c r="D515" s="43">
        <v>2026</v>
      </c>
      <c r="E515" s="98" t="s">
        <v>379</v>
      </c>
      <c r="F515" s="146">
        <f t="shared" si="64"/>
        <v>150</v>
      </c>
      <c r="G515" s="49"/>
      <c r="H515" s="49"/>
      <c r="I515" s="146">
        <v>150</v>
      </c>
      <c r="J515" s="49"/>
      <c r="K515" s="49"/>
      <c r="L515" s="43" t="s">
        <v>458</v>
      </c>
      <c r="M515" s="43" t="s">
        <v>207</v>
      </c>
    </row>
    <row r="516" spans="1:18" ht="69.75" hidden="1" customHeight="1">
      <c r="A516" s="405"/>
      <c r="B516" s="27" t="s">
        <v>205</v>
      </c>
      <c r="C516" s="11" t="s">
        <v>938</v>
      </c>
      <c r="D516" s="43">
        <v>2026</v>
      </c>
      <c r="E516" s="98" t="s">
        <v>379</v>
      </c>
      <c r="F516" s="146">
        <f t="shared" si="64"/>
        <v>5400</v>
      </c>
      <c r="G516" s="49"/>
      <c r="H516" s="49"/>
      <c r="I516" s="146">
        <v>5400</v>
      </c>
      <c r="J516" s="49"/>
      <c r="K516" s="49"/>
      <c r="L516" s="43" t="s">
        <v>292</v>
      </c>
      <c r="M516" s="43" t="s">
        <v>142</v>
      </c>
    </row>
    <row r="517" spans="1:18" ht="69.75" hidden="1" customHeight="1">
      <c r="A517" s="395"/>
      <c r="B517" s="27" t="s">
        <v>556</v>
      </c>
      <c r="C517" s="201" t="s">
        <v>947</v>
      </c>
      <c r="D517" s="43">
        <v>2026</v>
      </c>
      <c r="E517" s="98" t="s">
        <v>379</v>
      </c>
      <c r="F517" s="146">
        <f t="shared" si="64"/>
        <v>600</v>
      </c>
      <c r="G517" s="49"/>
      <c r="H517" s="49"/>
      <c r="I517" s="146">
        <v>600</v>
      </c>
      <c r="J517" s="49"/>
      <c r="K517" s="49"/>
      <c r="L517" s="43" t="s">
        <v>292</v>
      </c>
      <c r="M517" s="43" t="s">
        <v>142</v>
      </c>
    </row>
    <row r="518" spans="1:18" ht="15" hidden="1" customHeight="1">
      <c r="A518" s="44"/>
      <c r="B518" s="44"/>
      <c r="C518" s="44" t="s">
        <v>40</v>
      </c>
      <c r="D518" s="44"/>
      <c r="E518" s="44"/>
      <c r="F518" s="15">
        <f t="shared" si="64"/>
        <v>256931.89600000001</v>
      </c>
      <c r="G518" s="15">
        <f>SUM(G429:G517)</f>
        <v>0</v>
      </c>
      <c r="H518" s="15">
        <f t="shared" ref="H518:K518" si="65">SUM(H429:H517)</f>
        <v>0</v>
      </c>
      <c r="I518" s="15">
        <f t="shared" si="65"/>
        <v>256364.89600000001</v>
      </c>
      <c r="J518" s="15">
        <f t="shared" si="65"/>
        <v>0</v>
      </c>
      <c r="K518" s="15">
        <f t="shared" si="65"/>
        <v>567</v>
      </c>
      <c r="L518" s="44"/>
      <c r="M518" s="44"/>
      <c r="N518" s="131"/>
      <c r="O518" s="108"/>
      <c r="P518" s="267"/>
      <c r="Q518" s="267"/>
      <c r="R518" s="267"/>
    </row>
    <row r="519" spans="1:18" ht="15" hidden="1" customHeight="1">
      <c r="A519" s="399" t="s">
        <v>826</v>
      </c>
      <c r="B519" s="400"/>
      <c r="C519" s="400"/>
      <c r="D519" s="400"/>
      <c r="E519" s="400"/>
      <c r="F519" s="400"/>
      <c r="G519" s="400"/>
      <c r="H519" s="400"/>
      <c r="I519" s="400"/>
      <c r="J519" s="400"/>
      <c r="K519" s="400"/>
      <c r="L519" s="400"/>
      <c r="M519" s="401"/>
      <c r="N519" s="38"/>
    </row>
    <row r="520" spans="1:18" ht="49.5" hidden="1" customHeight="1">
      <c r="A520" s="394" t="s">
        <v>209</v>
      </c>
      <c r="B520" s="43">
        <v>1</v>
      </c>
      <c r="C520" s="29" t="s">
        <v>210</v>
      </c>
      <c r="D520" s="43">
        <v>2026</v>
      </c>
      <c r="E520" s="43" t="s">
        <v>211</v>
      </c>
      <c r="F520" s="146">
        <f>G520+H520+I520+J520+K520</f>
        <v>77.89</v>
      </c>
      <c r="G520" s="146"/>
      <c r="H520" s="146"/>
      <c r="I520" s="146">
        <v>77.89</v>
      </c>
      <c r="J520" s="146"/>
      <c r="K520" s="146"/>
      <c r="L520" s="43" t="s">
        <v>212</v>
      </c>
      <c r="M520" s="43" t="s">
        <v>77</v>
      </c>
    </row>
    <row r="521" spans="1:18" ht="48" hidden="1" customHeight="1">
      <c r="A521" s="405"/>
      <c r="B521" s="43">
        <v>2</v>
      </c>
      <c r="C521" s="29" t="s">
        <v>839</v>
      </c>
      <c r="D521" s="43">
        <v>2026</v>
      </c>
      <c r="E521" s="43" t="s">
        <v>211</v>
      </c>
      <c r="F521" s="146">
        <f>G521+H521+I521+J521+K521</f>
        <v>4.5</v>
      </c>
      <c r="G521" s="146"/>
      <c r="H521" s="146"/>
      <c r="I521" s="146">
        <v>4.5</v>
      </c>
      <c r="J521" s="146"/>
      <c r="K521" s="146"/>
      <c r="L521" s="43" t="s">
        <v>840</v>
      </c>
      <c r="M521" s="43" t="s">
        <v>31</v>
      </c>
    </row>
    <row r="522" spans="1:18" ht="103.5" hidden="1" customHeight="1">
      <c r="A522" s="405"/>
      <c r="B522" s="43">
        <v>3</v>
      </c>
      <c r="C522" s="29" t="s">
        <v>843</v>
      </c>
      <c r="D522" s="43">
        <v>2026</v>
      </c>
      <c r="E522" s="43" t="s">
        <v>211</v>
      </c>
      <c r="F522" s="146">
        <f>G522+H522+I522+J522+K522</f>
        <v>48</v>
      </c>
      <c r="G522" s="146"/>
      <c r="H522" s="146"/>
      <c r="I522" s="146">
        <v>48</v>
      </c>
      <c r="J522" s="146"/>
      <c r="K522" s="146"/>
      <c r="L522" s="43" t="s">
        <v>841</v>
      </c>
      <c r="M522" s="43" t="s">
        <v>842</v>
      </c>
    </row>
    <row r="523" spans="1:18" ht="74.25" hidden="1" customHeight="1">
      <c r="A523" s="405"/>
      <c r="B523" s="43">
        <v>4</v>
      </c>
      <c r="C523" s="29" t="s">
        <v>724</v>
      </c>
      <c r="D523" s="43">
        <v>2026</v>
      </c>
      <c r="E523" s="43" t="s">
        <v>211</v>
      </c>
      <c r="F523" s="146">
        <f>G523+H523+I523+J523+K523</f>
        <v>2.7</v>
      </c>
      <c r="G523" s="146"/>
      <c r="H523" s="146"/>
      <c r="I523" s="146">
        <v>2.7</v>
      </c>
      <c r="J523" s="146"/>
      <c r="K523" s="146"/>
      <c r="L523" s="43" t="s">
        <v>214</v>
      </c>
      <c r="M523" s="43" t="s">
        <v>77</v>
      </c>
    </row>
    <row r="524" spans="1:18" ht="71.25" hidden="1" customHeight="1">
      <c r="A524" s="395"/>
      <c r="B524" s="43">
        <v>5</v>
      </c>
      <c r="C524" s="29" t="s">
        <v>213</v>
      </c>
      <c r="D524" s="43">
        <v>2026</v>
      </c>
      <c r="E524" s="43" t="s">
        <v>211</v>
      </c>
      <c r="F524" s="146">
        <f>G524+H524+I524+J524+K524</f>
        <v>31.5</v>
      </c>
      <c r="G524" s="146"/>
      <c r="H524" s="146"/>
      <c r="I524" s="146">
        <v>31.5</v>
      </c>
      <c r="J524" s="146"/>
      <c r="K524" s="146"/>
      <c r="L524" s="43" t="s">
        <v>214</v>
      </c>
      <c r="M524" s="43" t="s">
        <v>77</v>
      </c>
    </row>
    <row r="525" spans="1:18" ht="208.5" hidden="1" customHeight="1">
      <c r="A525" s="392" t="s">
        <v>650</v>
      </c>
      <c r="B525" s="43">
        <v>1</v>
      </c>
      <c r="C525" s="29" t="s">
        <v>651</v>
      </c>
      <c r="D525" s="43">
        <v>2026</v>
      </c>
      <c r="E525" s="49" t="s">
        <v>890</v>
      </c>
      <c r="F525" s="49">
        <v>0</v>
      </c>
      <c r="G525" s="49"/>
      <c r="H525" s="49"/>
      <c r="I525" s="49">
        <v>0</v>
      </c>
      <c r="J525" s="49"/>
      <c r="K525" s="49"/>
      <c r="L525" s="43" t="s">
        <v>652</v>
      </c>
      <c r="M525" s="43" t="s">
        <v>206</v>
      </c>
    </row>
    <row r="526" spans="1:18" ht="225.75" hidden="1" customHeight="1">
      <c r="A526" s="392"/>
      <c r="B526" s="43">
        <v>2</v>
      </c>
      <c r="C526" s="29" t="s">
        <v>653</v>
      </c>
      <c r="D526" s="43">
        <v>2026</v>
      </c>
      <c r="E526" s="49" t="s">
        <v>890</v>
      </c>
      <c r="F526" s="49">
        <v>0</v>
      </c>
      <c r="G526" s="49">
        <v>0</v>
      </c>
      <c r="H526" s="49">
        <v>0</v>
      </c>
      <c r="I526" s="49">
        <v>0</v>
      </c>
      <c r="J526" s="49">
        <v>0</v>
      </c>
      <c r="K526" s="49">
        <v>0</v>
      </c>
      <c r="L526" s="43" t="s">
        <v>654</v>
      </c>
      <c r="M526" s="43" t="s">
        <v>206</v>
      </c>
    </row>
    <row r="527" spans="1:18" ht="93" hidden="1" customHeight="1">
      <c r="A527" s="392"/>
      <c r="B527" s="43">
        <v>3</v>
      </c>
      <c r="C527" s="29" t="s">
        <v>655</v>
      </c>
      <c r="D527" s="43">
        <v>2026</v>
      </c>
      <c r="E527" s="49" t="s">
        <v>771</v>
      </c>
      <c r="F527" s="146">
        <f t="shared" ref="F527:F534" si="66">G527+H527+I527+J527+K527</f>
        <v>120</v>
      </c>
      <c r="G527" s="49"/>
      <c r="H527" s="49"/>
      <c r="I527" s="146">
        <v>120</v>
      </c>
      <c r="J527" s="49"/>
      <c r="K527" s="49"/>
      <c r="L527" s="43" t="s">
        <v>186</v>
      </c>
      <c r="M527" s="43" t="s">
        <v>142</v>
      </c>
    </row>
    <row r="528" spans="1:18" ht="94.5" hidden="1" customHeight="1">
      <c r="A528" s="392" t="s">
        <v>656</v>
      </c>
      <c r="B528" s="31">
        <v>1</v>
      </c>
      <c r="C528" s="29" t="s">
        <v>657</v>
      </c>
      <c r="D528" s="43">
        <v>2026</v>
      </c>
      <c r="E528" s="49" t="s">
        <v>771</v>
      </c>
      <c r="F528" s="146">
        <f t="shared" si="66"/>
        <v>650</v>
      </c>
      <c r="G528" s="20"/>
      <c r="H528" s="20"/>
      <c r="I528" s="146">
        <v>650</v>
      </c>
      <c r="J528" s="20"/>
      <c r="K528" s="43"/>
      <c r="L528" s="43" t="s">
        <v>658</v>
      </c>
      <c r="M528" s="43" t="s">
        <v>142</v>
      </c>
    </row>
    <row r="529" spans="1:13" ht="117" hidden="1" customHeight="1">
      <c r="A529" s="392"/>
      <c r="B529" s="31">
        <v>2</v>
      </c>
      <c r="C529" s="29" t="s">
        <v>659</v>
      </c>
      <c r="D529" s="43">
        <v>2026</v>
      </c>
      <c r="E529" s="49" t="s">
        <v>792</v>
      </c>
      <c r="F529" s="146">
        <f t="shared" si="66"/>
        <v>0</v>
      </c>
      <c r="G529" s="20"/>
      <c r="H529" s="20"/>
      <c r="I529" s="146"/>
      <c r="J529" s="20"/>
      <c r="K529" s="43"/>
      <c r="L529" s="43" t="s">
        <v>660</v>
      </c>
      <c r="M529" s="43" t="s">
        <v>661</v>
      </c>
    </row>
    <row r="530" spans="1:13" ht="153" hidden="1" customHeight="1">
      <c r="A530" s="392"/>
      <c r="B530" s="31">
        <v>3</v>
      </c>
      <c r="C530" s="29" t="s">
        <v>975</v>
      </c>
      <c r="D530" s="43">
        <v>2026</v>
      </c>
      <c r="E530" s="49" t="s">
        <v>771</v>
      </c>
      <c r="F530" s="146">
        <f t="shared" si="66"/>
        <v>450</v>
      </c>
      <c r="G530" s="20"/>
      <c r="H530" s="20"/>
      <c r="I530" s="146">
        <v>450</v>
      </c>
      <c r="J530" s="20"/>
      <c r="K530" s="43"/>
      <c r="L530" s="43" t="s">
        <v>555</v>
      </c>
      <c r="M530" s="43" t="s">
        <v>142</v>
      </c>
    </row>
    <row r="531" spans="1:13" ht="300.75" hidden="1" customHeight="1">
      <c r="A531" s="144" t="s">
        <v>706</v>
      </c>
      <c r="B531" s="31">
        <v>1</v>
      </c>
      <c r="C531" s="29" t="s">
        <v>708</v>
      </c>
      <c r="D531" s="43">
        <v>2026</v>
      </c>
      <c r="E531" s="49" t="s">
        <v>891</v>
      </c>
      <c r="F531" s="146">
        <f t="shared" si="66"/>
        <v>100</v>
      </c>
      <c r="G531" s="20"/>
      <c r="H531" s="20"/>
      <c r="I531" s="146">
        <v>100</v>
      </c>
      <c r="J531" s="20"/>
      <c r="K531" s="43"/>
      <c r="L531" s="43" t="s">
        <v>709</v>
      </c>
      <c r="M531" s="43" t="s">
        <v>142</v>
      </c>
    </row>
    <row r="532" spans="1:13" ht="174" hidden="1" customHeight="1">
      <c r="A532" s="29" t="s">
        <v>753</v>
      </c>
      <c r="B532" s="43">
        <v>1</v>
      </c>
      <c r="C532" s="29" t="s">
        <v>698</v>
      </c>
      <c r="D532" s="43">
        <v>2026</v>
      </c>
      <c r="E532" s="49" t="s">
        <v>771</v>
      </c>
      <c r="F532" s="146">
        <f t="shared" si="66"/>
        <v>400</v>
      </c>
      <c r="G532" s="146"/>
      <c r="H532" s="146"/>
      <c r="I532" s="146">
        <v>400</v>
      </c>
      <c r="J532" s="146"/>
      <c r="K532" s="146"/>
      <c r="L532" s="393" t="s">
        <v>699</v>
      </c>
      <c r="M532" s="393"/>
    </row>
    <row r="533" spans="1:13" ht="102" hidden="1" customHeight="1">
      <c r="A533" s="29" t="s">
        <v>706</v>
      </c>
      <c r="B533" s="43">
        <v>1</v>
      </c>
      <c r="C533" s="29" t="s">
        <v>772</v>
      </c>
      <c r="D533" s="43">
        <v>2026</v>
      </c>
      <c r="E533" s="49" t="s">
        <v>771</v>
      </c>
      <c r="F533" s="146">
        <f t="shared" si="66"/>
        <v>1000</v>
      </c>
      <c r="G533" s="146"/>
      <c r="H533" s="146"/>
      <c r="I533" s="146">
        <v>1000</v>
      </c>
      <c r="J533" s="146"/>
      <c r="K533" s="146"/>
      <c r="L533" s="43"/>
      <c r="M533" s="43"/>
    </row>
    <row r="534" spans="1:13" ht="15" hidden="1" customHeight="1">
      <c r="A534" s="44"/>
      <c r="B534" s="44"/>
      <c r="C534" s="44" t="s">
        <v>204</v>
      </c>
      <c r="D534" s="44"/>
      <c r="E534" s="44"/>
      <c r="F534" s="15">
        <f t="shared" si="66"/>
        <v>2884.59</v>
      </c>
      <c r="G534" s="15">
        <f>SUM(G520:G533)</f>
        <v>0</v>
      </c>
      <c r="H534" s="15">
        <f t="shared" ref="H534:K534" si="67">SUM(H520:H533)</f>
        <v>0</v>
      </c>
      <c r="I534" s="15">
        <f t="shared" si="67"/>
        <v>2884.59</v>
      </c>
      <c r="J534" s="15">
        <f t="shared" si="67"/>
        <v>0</v>
      </c>
      <c r="K534" s="15">
        <f t="shared" si="67"/>
        <v>0</v>
      </c>
      <c r="L534" s="44"/>
      <c r="M534" s="44"/>
    </row>
    <row r="535" spans="1:13" ht="15" hidden="1" customHeight="1">
      <c r="A535" s="399" t="s">
        <v>827</v>
      </c>
      <c r="B535" s="400"/>
      <c r="C535" s="400"/>
      <c r="D535" s="400"/>
      <c r="E535" s="400"/>
      <c r="F535" s="400"/>
      <c r="G535" s="400"/>
      <c r="H535" s="400"/>
      <c r="I535" s="400"/>
      <c r="J535" s="400"/>
      <c r="K535" s="400"/>
      <c r="L535" s="400"/>
      <c r="M535" s="401"/>
    </row>
    <row r="536" spans="1:13" ht="146.25" hidden="1" customHeight="1">
      <c r="A536" s="392" t="s">
        <v>343</v>
      </c>
      <c r="B536" s="43">
        <v>1</v>
      </c>
      <c r="C536" s="11" t="s">
        <v>844</v>
      </c>
      <c r="D536" s="43">
        <v>2026</v>
      </c>
      <c r="E536" s="43" t="s">
        <v>803</v>
      </c>
      <c r="F536" s="146">
        <f>G536+H536+I536+J536+K536</f>
        <v>5000</v>
      </c>
      <c r="G536" s="44"/>
      <c r="H536" s="44"/>
      <c r="I536" s="146"/>
      <c r="J536" s="44"/>
      <c r="K536" s="146">
        <v>5000</v>
      </c>
      <c r="L536" s="27" t="s">
        <v>804</v>
      </c>
      <c r="M536" s="43" t="s">
        <v>142</v>
      </c>
    </row>
    <row r="537" spans="1:13" ht="148.5" hidden="1" customHeight="1">
      <c r="A537" s="392"/>
      <c r="B537" s="43">
        <v>2</v>
      </c>
      <c r="C537" s="11" t="s">
        <v>805</v>
      </c>
      <c r="D537" s="43">
        <v>2026</v>
      </c>
      <c r="E537" s="43" t="s">
        <v>803</v>
      </c>
      <c r="F537" s="146">
        <v>2000</v>
      </c>
      <c r="G537" s="44"/>
      <c r="H537" s="44"/>
      <c r="I537" s="146"/>
      <c r="J537" s="44"/>
      <c r="K537" s="146">
        <v>2000</v>
      </c>
      <c r="L537" s="43" t="s">
        <v>804</v>
      </c>
      <c r="M537" s="43" t="s">
        <v>142</v>
      </c>
    </row>
    <row r="538" spans="1:13" ht="147.75" hidden="1" customHeight="1">
      <c r="A538" s="392"/>
      <c r="B538" s="43">
        <v>3</v>
      </c>
      <c r="C538" s="11" t="s">
        <v>806</v>
      </c>
      <c r="D538" s="43">
        <v>2026</v>
      </c>
      <c r="E538" s="43" t="s">
        <v>803</v>
      </c>
      <c r="F538" s="146">
        <v>600</v>
      </c>
      <c r="G538" s="44"/>
      <c r="H538" s="44"/>
      <c r="I538" s="146"/>
      <c r="J538" s="44"/>
      <c r="K538" s="146">
        <v>600</v>
      </c>
      <c r="L538" s="43" t="s">
        <v>807</v>
      </c>
      <c r="M538" s="43" t="s">
        <v>808</v>
      </c>
    </row>
    <row r="539" spans="1:13" ht="19.5" hidden="1" customHeight="1">
      <c r="A539" s="44"/>
      <c r="B539" s="44"/>
      <c r="C539" s="44" t="s">
        <v>547</v>
      </c>
      <c r="D539" s="44"/>
      <c r="E539" s="44"/>
      <c r="F539" s="15">
        <f>G539+H539+I539+J539+K539</f>
        <v>7600</v>
      </c>
      <c r="G539" s="15">
        <f>SUM(G536:G538)</f>
        <v>0</v>
      </c>
      <c r="H539" s="15">
        <f t="shared" ref="H539:K539" si="68">SUM(H536:H538)</f>
        <v>0</v>
      </c>
      <c r="I539" s="15">
        <f t="shared" si="68"/>
        <v>0</v>
      </c>
      <c r="J539" s="15">
        <f t="shared" si="68"/>
        <v>0</v>
      </c>
      <c r="K539" s="15">
        <f t="shared" si="68"/>
        <v>7600</v>
      </c>
      <c r="L539" s="44"/>
      <c r="M539" s="44"/>
    </row>
    <row r="540" spans="1:13" ht="15" hidden="1" customHeight="1">
      <c r="A540" s="399" t="s">
        <v>697</v>
      </c>
      <c r="B540" s="400"/>
      <c r="C540" s="400"/>
      <c r="D540" s="400"/>
      <c r="E540" s="400"/>
      <c r="F540" s="400"/>
      <c r="G540" s="400"/>
      <c r="H540" s="400"/>
      <c r="I540" s="400"/>
      <c r="J540" s="400"/>
      <c r="K540" s="400"/>
      <c r="L540" s="400"/>
      <c r="M540" s="401"/>
    </row>
    <row r="541" spans="1:13" ht="15" hidden="1" customHeight="1">
      <c r="A541" s="399" t="s">
        <v>828</v>
      </c>
      <c r="B541" s="400"/>
      <c r="C541" s="400"/>
      <c r="D541" s="400"/>
      <c r="E541" s="400"/>
      <c r="F541" s="400"/>
      <c r="G541" s="400"/>
      <c r="H541" s="400"/>
      <c r="I541" s="400"/>
      <c r="J541" s="400"/>
      <c r="K541" s="400"/>
      <c r="L541" s="400"/>
      <c r="M541" s="401"/>
    </row>
    <row r="542" spans="1:13" ht="69.75" hidden="1" customHeight="1">
      <c r="A542" s="418" t="s">
        <v>894</v>
      </c>
      <c r="B542" s="419"/>
      <c r="C542" s="419"/>
      <c r="D542" s="419"/>
      <c r="E542" s="419"/>
      <c r="F542" s="419"/>
      <c r="G542" s="419"/>
      <c r="H542" s="419"/>
      <c r="I542" s="419"/>
      <c r="J542" s="419"/>
      <c r="K542" s="419"/>
      <c r="L542" s="419"/>
      <c r="M542" s="420"/>
    </row>
    <row r="543" spans="1:13" ht="32.25" hidden="1" customHeight="1">
      <c r="A543" s="392" t="s">
        <v>303</v>
      </c>
      <c r="B543" s="44"/>
      <c r="C543" s="40" t="s">
        <v>294</v>
      </c>
      <c r="D543" s="44"/>
      <c r="E543" s="44"/>
      <c r="F543" s="44"/>
      <c r="G543" s="44"/>
      <c r="H543" s="44"/>
      <c r="I543" s="44"/>
      <c r="J543" s="44"/>
      <c r="K543" s="44"/>
      <c r="L543" s="44"/>
      <c r="M543" s="44"/>
    </row>
    <row r="544" spans="1:13" ht="102.75" hidden="1" customHeight="1">
      <c r="A544" s="392"/>
      <c r="B544" s="204">
        <v>1</v>
      </c>
      <c r="C544" s="205" t="s">
        <v>719</v>
      </c>
      <c r="D544" s="204">
        <v>2026</v>
      </c>
      <c r="E544" s="204" t="s">
        <v>295</v>
      </c>
      <c r="F544" s="206">
        <f>G544+H544+I544+J544+K544</f>
        <v>0</v>
      </c>
      <c r="G544" s="206"/>
      <c r="H544" s="206"/>
      <c r="I544" s="206"/>
      <c r="J544" s="206"/>
      <c r="K544" s="207"/>
      <c r="L544" s="204" t="s">
        <v>798</v>
      </c>
      <c r="M544" s="204" t="s">
        <v>296</v>
      </c>
    </row>
    <row r="545" spans="1:13" ht="30.75" hidden="1" customHeight="1">
      <c r="A545" s="392" t="s">
        <v>298</v>
      </c>
      <c r="B545" s="208"/>
      <c r="C545" s="210" t="s">
        <v>297</v>
      </c>
      <c r="D545" s="208"/>
      <c r="E545" s="208"/>
      <c r="F545" s="208"/>
      <c r="G545" s="208"/>
      <c r="H545" s="208"/>
      <c r="I545" s="208"/>
      <c r="J545" s="208"/>
      <c r="K545" s="208"/>
      <c r="L545" s="208"/>
      <c r="M545" s="208"/>
    </row>
    <row r="546" spans="1:13" ht="180.75" hidden="1" customHeight="1">
      <c r="A546" s="392"/>
      <c r="B546" s="22">
        <v>1</v>
      </c>
      <c r="C546" s="21" t="s">
        <v>299</v>
      </c>
      <c r="D546" s="22">
        <v>2026</v>
      </c>
      <c r="E546" s="22" t="s">
        <v>793</v>
      </c>
      <c r="F546" s="211">
        <f>G546+H546+I546+J546+K546</f>
        <v>90</v>
      </c>
      <c r="G546" s="211"/>
      <c r="H546" s="211"/>
      <c r="I546" s="211">
        <v>90</v>
      </c>
      <c r="J546" s="211"/>
      <c r="K546" s="72"/>
      <c r="L546" s="22" t="s">
        <v>302</v>
      </c>
      <c r="M546" s="22" t="s">
        <v>300</v>
      </c>
    </row>
    <row r="547" spans="1:13" ht="148.5" hidden="1" customHeight="1">
      <c r="A547" s="392"/>
      <c r="B547" s="22">
        <v>2</v>
      </c>
      <c r="C547" s="21" t="s">
        <v>301</v>
      </c>
      <c r="D547" s="22">
        <v>2026</v>
      </c>
      <c r="E547" s="22" t="s">
        <v>791</v>
      </c>
      <c r="F547" s="211">
        <f>G547+H547+I547+J547+K547</f>
        <v>60</v>
      </c>
      <c r="G547" s="211"/>
      <c r="H547" s="211"/>
      <c r="I547" s="211">
        <v>60</v>
      </c>
      <c r="J547" s="212"/>
      <c r="K547" s="213"/>
      <c r="L547" s="22" t="s">
        <v>720</v>
      </c>
      <c r="M547" s="22" t="s">
        <v>721</v>
      </c>
    </row>
    <row r="548" spans="1:13" ht="99" hidden="1" customHeight="1">
      <c r="A548" s="392" t="s">
        <v>305</v>
      </c>
      <c r="B548" s="208"/>
      <c r="C548" s="210" t="s">
        <v>304</v>
      </c>
      <c r="D548" s="208"/>
      <c r="E548" s="208"/>
      <c r="F548" s="208"/>
      <c r="G548" s="208"/>
      <c r="H548" s="208"/>
      <c r="I548" s="208"/>
      <c r="J548" s="208"/>
      <c r="K548" s="208"/>
      <c r="L548" s="208"/>
      <c r="M548" s="208"/>
    </row>
    <row r="549" spans="1:13" ht="146.25" hidden="1" customHeight="1">
      <c r="A549" s="392"/>
      <c r="B549" s="22">
        <v>1</v>
      </c>
      <c r="C549" s="21" t="s">
        <v>306</v>
      </c>
      <c r="D549" s="22">
        <v>2026</v>
      </c>
      <c r="E549" s="22" t="s">
        <v>791</v>
      </c>
      <c r="F549" s="215">
        <f t="shared" ref="F549:F554" si="69">G549+H549+I549+J549+K549</f>
        <v>2500</v>
      </c>
      <c r="G549" s="215"/>
      <c r="H549" s="215"/>
      <c r="I549" s="215">
        <v>2500</v>
      </c>
      <c r="J549" s="72"/>
      <c r="K549" s="72"/>
      <c r="L549" s="22" t="s">
        <v>314</v>
      </c>
      <c r="M549" s="22" t="s">
        <v>307</v>
      </c>
    </row>
    <row r="550" spans="1:13" ht="160.5" hidden="1" customHeight="1">
      <c r="A550" s="392"/>
      <c r="B550" s="22">
        <v>2</v>
      </c>
      <c r="C550" s="21" t="s">
        <v>725</v>
      </c>
      <c r="D550" s="22">
        <v>2026</v>
      </c>
      <c r="E550" s="22" t="s">
        <v>791</v>
      </c>
      <c r="F550" s="215">
        <f t="shared" si="69"/>
        <v>499</v>
      </c>
      <c r="G550" s="215"/>
      <c r="H550" s="215"/>
      <c r="I550" s="215">
        <v>499</v>
      </c>
      <c r="J550" s="72"/>
      <c r="K550" s="72"/>
      <c r="L550" s="22" t="s">
        <v>315</v>
      </c>
      <c r="M550" s="22" t="s">
        <v>948</v>
      </c>
    </row>
    <row r="551" spans="1:13" ht="196.5" hidden="1" customHeight="1">
      <c r="A551" s="392"/>
      <c r="B551" s="204">
        <v>3</v>
      </c>
      <c r="C551" s="205" t="s">
        <v>308</v>
      </c>
      <c r="D551" s="204">
        <v>2026</v>
      </c>
      <c r="E551" s="204" t="s">
        <v>794</v>
      </c>
      <c r="F551" s="206">
        <f t="shared" si="69"/>
        <v>0</v>
      </c>
      <c r="G551" s="206"/>
      <c r="H551" s="206"/>
      <c r="I551" s="206"/>
      <c r="J551" s="207"/>
      <c r="K551" s="207"/>
      <c r="L551" s="204" t="s">
        <v>316</v>
      </c>
      <c r="M551" s="204" t="s">
        <v>309</v>
      </c>
    </row>
    <row r="552" spans="1:13" ht="145.5" hidden="1" customHeight="1">
      <c r="A552" s="392"/>
      <c r="B552" s="204">
        <v>4</v>
      </c>
      <c r="C552" s="205" t="s">
        <v>310</v>
      </c>
      <c r="D552" s="204">
        <v>2026</v>
      </c>
      <c r="E552" s="204" t="s">
        <v>791</v>
      </c>
      <c r="F552" s="206">
        <f t="shared" si="69"/>
        <v>0</v>
      </c>
      <c r="G552" s="206"/>
      <c r="H552" s="206"/>
      <c r="I552" s="206"/>
      <c r="J552" s="207"/>
      <c r="K552" s="207"/>
      <c r="L552" s="207" t="s">
        <v>317</v>
      </c>
      <c r="M552" s="204" t="s">
        <v>311</v>
      </c>
    </row>
    <row r="553" spans="1:13" ht="144.75" hidden="1" customHeight="1">
      <c r="A553" s="392"/>
      <c r="B553" s="22">
        <v>3</v>
      </c>
      <c r="C553" s="21" t="s">
        <v>312</v>
      </c>
      <c r="D553" s="22">
        <v>2026</v>
      </c>
      <c r="E553" s="22" t="s">
        <v>791</v>
      </c>
      <c r="F553" s="215">
        <f t="shared" si="69"/>
        <v>500</v>
      </c>
      <c r="G553" s="215"/>
      <c r="H553" s="215"/>
      <c r="I553" s="215">
        <v>500</v>
      </c>
      <c r="J553" s="72"/>
      <c r="K553" s="72"/>
      <c r="L553" s="22" t="s">
        <v>318</v>
      </c>
      <c r="M553" s="22" t="s">
        <v>313</v>
      </c>
    </row>
    <row r="554" spans="1:13" ht="182.25" hidden="1" customHeight="1">
      <c r="A554" s="392"/>
      <c r="B554" s="22">
        <v>4</v>
      </c>
      <c r="C554" s="21" t="s">
        <v>722</v>
      </c>
      <c r="D554" s="22">
        <v>2026</v>
      </c>
      <c r="E554" s="22" t="s">
        <v>791</v>
      </c>
      <c r="F554" s="215">
        <f t="shared" si="69"/>
        <v>100</v>
      </c>
      <c r="G554" s="215"/>
      <c r="H554" s="215"/>
      <c r="I554" s="216">
        <v>100</v>
      </c>
      <c r="J554" s="72"/>
      <c r="K554" s="72"/>
      <c r="L554" s="22" t="s">
        <v>730</v>
      </c>
      <c r="M554" s="22" t="s">
        <v>309</v>
      </c>
    </row>
    <row r="555" spans="1:13" ht="69" hidden="1" customHeight="1">
      <c r="A555" s="392" t="s">
        <v>701</v>
      </c>
      <c r="B555" s="208"/>
      <c r="C555" s="210" t="s">
        <v>319</v>
      </c>
      <c r="D555" s="208"/>
      <c r="E555" s="208"/>
      <c r="F555" s="208"/>
      <c r="G555" s="208"/>
      <c r="H555" s="208"/>
      <c r="I555" s="208"/>
      <c r="J555" s="208"/>
      <c r="K555" s="208"/>
      <c r="L555" s="208"/>
      <c r="M555" s="208"/>
    </row>
    <row r="556" spans="1:13" ht="149.25" hidden="1" customHeight="1">
      <c r="A556" s="392"/>
      <c r="B556" s="22">
        <v>1</v>
      </c>
      <c r="C556" s="21" t="s">
        <v>320</v>
      </c>
      <c r="D556" s="22">
        <v>2026</v>
      </c>
      <c r="E556" s="22" t="s">
        <v>791</v>
      </c>
      <c r="F556" s="72">
        <f>G556+H556+I556+J556+K556</f>
        <v>300</v>
      </c>
      <c r="G556" s="72"/>
      <c r="H556" s="72"/>
      <c r="I556" s="72">
        <v>300</v>
      </c>
      <c r="J556" s="72"/>
      <c r="K556" s="72"/>
      <c r="L556" s="22" t="s">
        <v>324</v>
      </c>
      <c r="M556" s="22" t="s">
        <v>321</v>
      </c>
    </row>
    <row r="557" spans="1:13" ht="177.75" hidden="1" customHeight="1">
      <c r="A557" s="392"/>
      <c r="B557" s="22">
        <v>2</v>
      </c>
      <c r="C557" s="21" t="s">
        <v>322</v>
      </c>
      <c r="D557" s="22">
        <v>2026</v>
      </c>
      <c r="E557" s="22" t="s">
        <v>791</v>
      </c>
      <c r="F557" s="215">
        <f>G557+H557+I557+J557+K557</f>
        <v>500</v>
      </c>
      <c r="G557" s="215"/>
      <c r="H557" s="215"/>
      <c r="I557" s="215">
        <v>500</v>
      </c>
      <c r="J557" s="72"/>
      <c r="K557" s="72"/>
      <c r="L557" s="22" t="s">
        <v>325</v>
      </c>
      <c r="M557" s="22" t="s">
        <v>328</v>
      </c>
    </row>
    <row r="558" spans="1:13" ht="180.75" hidden="1" customHeight="1">
      <c r="A558" s="392"/>
      <c r="B558" s="22">
        <v>3</v>
      </c>
      <c r="C558" s="21" t="s">
        <v>775</v>
      </c>
      <c r="D558" s="22">
        <v>2026</v>
      </c>
      <c r="E558" s="22" t="s">
        <v>795</v>
      </c>
      <c r="F558" s="215">
        <f>G558+H558+I558+J558+K558</f>
        <v>100</v>
      </c>
      <c r="G558" s="72"/>
      <c r="H558" s="72"/>
      <c r="I558" s="226">
        <v>100</v>
      </c>
      <c r="J558" s="72"/>
      <c r="K558" s="72"/>
      <c r="L558" s="22" t="s">
        <v>326</v>
      </c>
      <c r="M558" s="22" t="s">
        <v>776</v>
      </c>
    </row>
    <row r="559" spans="1:13" ht="182.25" hidden="1" customHeight="1">
      <c r="A559" s="392"/>
      <c r="B559" s="160">
        <v>4</v>
      </c>
      <c r="C559" s="21" t="s">
        <v>323</v>
      </c>
      <c r="D559" s="22">
        <v>2026</v>
      </c>
      <c r="E559" s="22" t="s">
        <v>795</v>
      </c>
      <c r="F559" s="215">
        <f>G559+H559+I559+J559+K559</f>
        <v>4950</v>
      </c>
      <c r="G559" s="215"/>
      <c r="H559" s="215"/>
      <c r="I559" s="226">
        <v>4950</v>
      </c>
      <c r="J559" s="72"/>
      <c r="K559" s="72"/>
      <c r="L559" s="22" t="s">
        <v>327</v>
      </c>
      <c r="M559" s="22" t="s">
        <v>949</v>
      </c>
    </row>
    <row r="560" spans="1:13" ht="63" hidden="1" customHeight="1">
      <c r="A560" s="44"/>
      <c r="B560" s="208"/>
      <c r="C560" s="210" t="s">
        <v>329</v>
      </c>
      <c r="D560" s="208"/>
      <c r="E560" s="208"/>
      <c r="F560" s="208"/>
      <c r="G560" s="208"/>
      <c r="H560" s="208"/>
      <c r="I560" s="208"/>
      <c r="J560" s="208"/>
      <c r="K560" s="208"/>
      <c r="L560" s="208"/>
      <c r="M560" s="208"/>
    </row>
    <row r="561" spans="1:18" ht="148.5" hidden="1" customHeight="1">
      <c r="A561" s="29" t="s">
        <v>333</v>
      </c>
      <c r="B561" s="209">
        <v>1</v>
      </c>
      <c r="C561" s="205" t="s">
        <v>330</v>
      </c>
      <c r="D561" s="204">
        <v>2026</v>
      </c>
      <c r="E561" s="204" t="s">
        <v>791</v>
      </c>
      <c r="F561" s="206">
        <f t="shared" ref="F561:F566" si="70">G561+H561+I561+J561+K561</f>
        <v>0</v>
      </c>
      <c r="G561" s="207"/>
      <c r="H561" s="207"/>
      <c r="I561" s="206"/>
      <c r="J561" s="207"/>
      <c r="K561" s="207"/>
      <c r="L561" s="204" t="s">
        <v>337</v>
      </c>
      <c r="M561" s="204" t="s">
        <v>142</v>
      </c>
    </row>
    <row r="562" spans="1:18" ht="175.5" hidden="1" customHeight="1">
      <c r="A562" s="29" t="s">
        <v>334</v>
      </c>
      <c r="B562" s="160">
        <v>1</v>
      </c>
      <c r="C562" s="21" t="s">
        <v>331</v>
      </c>
      <c r="D562" s="22">
        <v>2026</v>
      </c>
      <c r="E562" s="22" t="s">
        <v>796</v>
      </c>
      <c r="F562" s="215">
        <f t="shared" si="70"/>
        <v>50</v>
      </c>
      <c r="G562" s="72"/>
      <c r="H562" s="72"/>
      <c r="I562" s="215">
        <v>50</v>
      </c>
      <c r="J562" s="72"/>
      <c r="K562" s="72"/>
      <c r="L562" s="22" t="s">
        <v>338</v>
      </c>
      <c r="M562" s="22" t="s">
        <v>28</v>
      </c>
    </row>
    <row r="563" spans="1:18" ht="181.5" hidden="1" customHeight="1">
      <c r="A563" s="29" t="s">
        <v>335</v>
      </c>
      <c r="B563" s="22">
        <v>1</v>
      </c>
      <c r="C563" s="21" t="s">
        <v>332</v>
      </c>
      <c r="D563" s="22">
        <v>2026</v>
      </c>
      <c r="E563" s="22" t="s">
        <v>796</v>
      </c>
      <c r="F563" s="215">
        <f t="shared" si="70"/>
        <v>12</v>
      </c>
      <c r="G563" s="72"/>
      <c r="H563" s="72"/>
      <c r="I563" s="215">
        <v>12</v>
      </c>
      <c r="J563" s="72"/>
      <c r="K563" s="72"/>
      <c r="L563" s="22" t="s">
        <v>342</v>
      </c>
      <c r="M563" s="22" t="s">
        <v>897</v>
      </c>
    </row>
    <row r="564" spans="1:18" ht="146.25" hidden="1" customHeight="1">
      <c r="A564" s="392" t="s">
        <v>336</v>
      </c>
      <c r="B564" s="204">
        <v>1</v>
      </c>
      <c r="C564" s="205" t="s">
        <v>565</v>
      </c>
      <c r="D564" s="204">
        <v>2026</v>
      </c>
      <c r="E564" s="204" t="s">
        <v>791</v>
      </c>
      <c r="F564" s="206">
        <f t="shared" si="70"/>
        <v>0</v>
      </c>
      <c r="G564" s="207"/>
      <c r="H564" s="207"/>
      <c r="I564" s="206"/>
      <c r="J564" s="207"/>
      <c r="K564" s="207"/>
      <c r="L564" s="204" t="s">
        <v>339</v>
      </c>
      <c r="M564" s="204" t="s">
        <v>142</v>
      </c>
    </row>
    <row r="565" spans="1:18" ht="150" hidden="1" customHeight="1">
      <c r="A565" s="392"/>
      <c r="B565" s="209">
        <v>2</v>
      </c>
      <c r="C565" s="205" t="s">
        <v>566</v>
      </c>
      <c r="D565" s="204">
        <v>2026</v>
      </c>
      <c r="E565" s="204" t="s">
        <v>791</v>
      </c>
      <c r="F565" s="206">
        <f t="shared" si="70"/>
        <v>0</v>
      </c>
      <c r="G565" s="207"/>
      <c r="H565" s="207"/>
      <c r="I565" s="206"/>
      <c r="J565" s="207"/>
      <c r="K565" s="207"/>
      <c r="L565" s="204" t="s">
        <v>340</v>
      </c>
      <c r="M565" s="204" t="s">
        <v>142</v>
      </c>
    </row>
    <row r="566" spans="1:18" ht="15" hidden="1" customHeight="1">
      <c r="A566" s="44"/>
      <c r="B566" s="44"/>
      <c r="C566" s="44" t="s">
        <v>375</v>
      </c>
      <c r="D566" s="44"/>
      <c r="E566" s="44"/>
      <c r="F566" s="15">
        <f t="shared" si="70"/>
        <v>9661</v>
      </c>
      <c r="G566" s="15">
        <f>SUM(G544:G565)</f>
        <v>0</v>
      </c>
      <c r="H566" s="15">
        <f t="shared" ref="H566:K566" si="71">SUM(H544:H565)</f>
        <v>0</v>
      </c>
      <c r="I566" s="15">
        <f t="shared" si="71"/>
        <v>9661</v>
      </c>
      <c r="J566" s="15">
        <f t="shared" si="71"/>
        <v>0</v>
      </c>
      <c r="K566" s="15">
        <f t="shared" si="71"/>
        <v>0</v>
      </c>
      <c r="L566" s="44"/>
      <c r="M566" s="44"/>
    </row>
    <row r="567" spans="1:18" ht="15" hidden="1" customHeight="1">
      <c r="A567" s="399" t="s">
        <v>829</v>
      </c>
      <c r="B567" s="400"/>
      <c r="C567" s="400"/>
      <c r="D567" s="400"/>
      <c r="E567" s="400"/>
      <c r="F567" s="400"/>
      <c r="G567" s="400"/>
      <c r="H567" s="400"/>
      <c r="I567" s="400"/>
      <c r="J567" s="400"/>
      <c r="K567" s="400"/>
      <c r="L567" s="400"/>
      <c r="M567" s="401"/>
    </row>
    <row r="568" spans="1:18" ht="60.75" hidden="1" customHeight="1">
      <c r="A568" s="392" t="s">
        <v>692</v>
      </c>
      <c r="B568" s="43">
        <v>1</v>
      </c>
      <c r="C568" s="29" t="s">
        <v>693</v>
      </c>
      <c r="D568" s="43">
        <v>2026</v>
      </c>
      <c r="E568" s="43" t="s">
        <v>892</v>
      </c>
      <c r="F568" s="32">
        <f>G568+H568+I568+J568+K568</f>
        <v>3000</v>
      </c>
      <c r="G568" s="43"/>
      <c r="H568" s="43"/>
      <c r="I568" s="146">
        <v>900</v>
      </c>
      <c r="J568" s="43"/>
      <c r="K568" s="64">
        <v>2100</v>
      </c>
      <c r="L568" s="43" t="s">
        <v>696</v>
      </c>
      <c r="M568" s="65">
        <v>2.5000000000000001E-2</v>
      </c>
    </row>
    <row r="569" spans="1:18" ht="180.75" hidden="1" customHeight="1">
      <c r="A569" s="392"/>
      <c r="B569" s="43">
        <v>2</v>
      </c>
      <c r="C569" s="29" t="s">
        <v>694</v>
      </c>
      <c r="D569" s="43">
        <v>2026</v>
      </c>
      <c r="E569" s="43" t="s">
        <v>893</v>
      </c>
      <c r="F569" s="32">
        <f>G569+H569+I569+J569+K569</f>
        <v>300</v>
      </c>
      <c r="G569" s="43"/>
      <c r="H569" s="43"/>
      <c r="I569" s="146">
        <v>300</v>
      </c>
      <c r="J569" s="43"/>
      <c r="K569" s="43"/>
      <c r="L569" s="43" t="s">
        <v>695</v>
      </c>
      <c r="M569" s="43" t="s">
        <v>206</v>
      </c>
    </row>
    <row r="570" spans="1:18" ht="15" hidden="1" customHeight="1">
      <c r="A570" s="3"/>
      <c r="B570" s="3"/>
      <c r="C570" s="44" t="s">
        <v>341</v>
      </c>
      <c r="D570" s="44"/>
      <c r="E570" s="44"/>
      <c r="F570" s="15">
        <f>G570+H570+I570+J570+K570</f>
        <v>3300</v>
      </c>
      <c r="G570" s="15">
        <f>SUM(G568:G569)</f>
        <v>0</v>
      </c>
      <c r="H570" s="15">
        <f t="shared" ref="H570:K570" si="72">SUM(H568:H569)</f>
        <v>0</v>
      </c>
      <c r="I570" s="15">
        <f t="shared" si="72"/>
        <v>1200</v>
      </c>
      <c r="J570" s="15">
        <f t="shared" si="72"/>
        <v>0</v>
      </c>
      <c r="K570" s="15">
        <f t="shared" si="72"/>
        <v>2100</v>
      </c>
      <c r="L570" s="3"/>
      <c r="M570" s="3"/>
    </row>
    <row r="571" spans="1:18" s="4" customFormat="1" ht="15.75" hidden="1">
      <c r="A571" s="9"/>
      <c r="B571" s="3"/>
      <c r="C571" s="14" t="s">
        <v>5</v>
      </c>
      <c r="D571" s="3"/>
      <c r="E571" s="5"/>
      <c r="F571" s="12" t="e">
        <f>G571+H571+I571+J571+K571</f>
        <v>#REF!</v>
      </c>
      <c r="G571" s="12" t="e">
        <f>#REF!+#REF!+#REF!+#REF!+#REF!+#REF!+#REF!+#REF!+#REF!+G163+G185+G238+G311+G398+G405+G427+G518+G534+G539+G566+G570+G273</f>
        <v>#REF!</v>
      </c>
      <c r="H571" s="12" t="e">
        <f>#REF!+#REF!+#REF!+#REF!+#REF!+#REF!+#REF!+#REF!+#REF!+H163+H185+H238+H311+H398+H405+H427+H518+H534+H539+H566+H570+H273</f>
        <v>#REF!</v>
      </c>
      <c r="I571" s="12" t="e">
        <f>#REF!+#REF!+#REF!+#REF!+#REF!+#REF!+#REF!+#REF!+#REF!+I163+I185+I238+I311+I398+I405+I427+I518+I534+I539+I566+I570+I273</f>
        <v>#REF!</v>
      </c>
      <c r="J571" s="12" t="e">
        <f>#REF!+#REF!+#REF!+#REF!+#REF!+#REF!+#REF!+#REF!+#REF!+J163+J185+J238+J311+J398+J405+J427+J518+J534+J539+J566+J570+J273</f>
        <v>#REF!</v>
      </c>
      <c r="K571" s="12" t="e">
        <f>#REF!+#REF!+#REF!+#REF!+#REF!+#REF!+#REF!+#REF!+#REF!+K163+K185+K238+K311+K398+K405+K427+K518+K534+K539+K566+K570+K273</f>
        <v>#REF!</v>
      </c>
      <c r="L571" s="2"/>
      <c r="M571" s="10"/>
      <c r="P571" s="268"/>
      <c r="Q571" s="268"/>
      <c r="R571" s="268"/>
    </row>
    <row r="572" spans="1:18" hidden="1">
      <c r="A572" s="102"/>
      <c r="B572" s="103"/>
      <c r="C572" s="102"/>
      <c r="D572" s="103"/>
      <c r="E572" s="103"/>
      <c r="F572" s="81"/>
      <c r="G572" s="81"/>
      <c r="H572" s="81"/>
      <c r="I572" s="81"/>
      <c r="J572" s="81"/>
      <c r="K572" s="81"/>
      <c r="L572" s="102"/>
      <c r="M572" s="103"/>
    </row>
    <row r="573" spans="1:18" hidden="1">
      <c r="A573" s="102"/>
      <c r="B573" s="103"/>
      <c r="C573" s="102"/>
      <c r="D573" s="103"/>
      <c r="E573" s="103"/>
      <c r="F573" s="81"/>
      <c r="G573" s="81"/>
      <c r="H573" s="81"/>
      <c r="I573" s="81"/>
      <c r="J573" s="81"/>
      <c r="K573" s="81"/>
      <c r="L573" s="102"/>
      <c r="M573" s="103"/>
    </row>
    <row r="574" spans="1:18" hidden="1">
      <c r="F574" s="166"/>
      <c r="G574" s="166"/>
      <c r="H574" s="166"/>
      <c r="I574" s="166"/>
      <c r="J574" s="166"/>
      <c r="K574" s="166"/>
    </row>
    <row r="575" spans="1:18" hidden="1">
      <c r="F575" s="165">
        <v>1123632.1369999999</v>
      </c>
      <c r="G575" s="165">
        <v>347128.45400000003</v>
      </c>
      <c r="H575" s="165">
        <v>24967.812000000002</v>
      </c>
      <c r="I575" s="165">
        <v>721254.87099999993</v>
      </c>
      <c r="J575" s="165">
        <v>270</v>
      </c>
      <c r="K575" s="165">
        <v>30011</v>
      </c>
    </row>
    <row r="576" spans="1:18" hidden="1"/>
    <row r="577" spans="1:13" hidden="1">
      <c r="F577" s="6" t="e">
        <f>F575-F571</f>
        <v>#REF!</v>
      </c>
      <c r="G577" s="6" t="e">
        <f t="shared" ref="G577:K577" si="73">G575-G571</f>
        <v>#REF!</v>
      </c>
      <c r="H577" s="6" t="e">
        <f t="shared" si="73"/>
        <v>#REF!</v>
      </c>
      <c r="I577" s="6" t="e">
        <f t="shared" si="73"/>
        <v>#REF!</v>
      </c>
      <c r="J577" s="6" t="e">
        <f t="shared" si="73"/>
        <v>#REF!</v>
      </c>
      <c r="K577" s="6" t="e">
        <f t="shared" si="73"/>
        <v>#REF!</v>
      </c>
    </row>
    <row r="578" spans="1:13" hidden="1"/>
    <row r="579" spans="1:13" hidden="1"/>
    <row r="581" spans="1:13" ht="30" customHeight="1">
      <c r="C581" s="67" t="s">
        <v>1051</v>
      </c>
      <c r="J581" s="417" t="s">
        <v>1052</v>
      </c>
      <c r="K581" s="417"/>
      <c r="L581" s="417"/>
    </row>
    <row r="582" spans="1:13">
      <c r="A582" s="63"/>
      <c r="B582" s="63"/>
      <c r="C582" s="63"/>
      <c r="D582" s="63"/>
      <c r="G582" s="73"/>
      <c r="H582" s="73"/>
      <c r="I582" s="73"/>
      <c r="J582" s="73"/>
      <c r="K582" s="73"/>
      <c r="L582" s="74"/>
      <c r="M582" s="63"/>
    </row>
    <row r="583" spans="1:13">
      <c r="A583" s="63"/>
      <c r="B583" s="63"/>
      <c r="C583" s="63"/>
      <c r="D583" s="63"/>
      <c r="E583" s="82"/>
      <c r="L583" s="74"/>
      <c r="M583" s="63"/>
    </row>
    <row r="585" spans="1:13">
      <c r="A585" s="63"/>
      <c r="B585" s="63"/>
      <c r="C585" s="63"/>
      <c r="D585" s="63"/>
      <c r="F585" s="83"/>
      <c r="G585" s="84"/>
      <c r="H585" s="84"/>
      <c r="I585" s="84"/>
      <c r="J585" s="84"/>
      <c r="K585" s="84"/>
      <c r="M585" s="63"/>
    </row>
    <row r="602" spans="1:13">
      <c r="A602" s="63"/>
      <c r="B602" s="63"/>
      <c r="C602" s="63"/>
      <c r="D602" s="63"/>
      <c r="E602" s="63"/>
      <c r="F602" s="73"/>
      <c r="G602" s="63"/>
      <c r="H602" s="63"/>
      <c r="I602" s="63"/>
      <c r="J602" s="63"/>
      <c r="K602" s="63"/>
      <c r="L602" s="63"/>
      <c r="M602" s="63"/>
    </row>
    <row r="603" spans="1:13">
      <c r="A603" s="63"/>
      <c r="B603" s="63"/>
      <c r="C603" s="63"/>
      <c r="D603" s="63"/>
      <c r="E603" s="63"/>
      <c r="F603" s="75"/>
      <c r="G603" s="63"/>
      <c r="H603" s="63"/>
      <c r="I603" s="63"/>
      <c r="J603" s="63"/>
      <c r="K603" s="63"/>
      <c r="L603" s="63"/>
      <c r="M603" s="63"/>
    </row>
    <row r="605" spans="1:13">
      <c r="A605" s="63"/>
      <c r="B605" s="63"/>
      <c r="C605" s="63"/>
      <c r="D605" s="63"/>
      <c r="E605" s="63"/>
      <c r="F605" s="76"/>
      <c r="G605" s="63"/>
      <c r="H605" s="63"/>
      <c r="I605" s="63"/>
      <c r="J605" s="63"/>
      <c r="K605" s="63"/>
      <c r="L605" s="63"/>
      <c r="M605" s="63"/>
    </row>
  </sheetData>
  <mergeCells count="172">
    <mergeCell ref="A555:A559"/>
    <mergeCell ref="A564:A565"/>
    <mergeCell ref="A567:M567"/>
    <mergeCell ref="A568:A569"/>
    <mergeCell ref="J581:L581"/>
    <mergeCell ref="A540:M540"/>
    <mergeCell ref="A541:M541"/>
    <mergeCell ref="A542:M542"/>
    <mergeCell ref="A543:A544"/>
    <mergeCell ref="A545:A547"/>
    <mergeCell ref="A548:A554"/>
    <mergeCell ref="A520:A524"/>
    <mergeCell ref="A525:A527"/>
    <mergeCell ref="A528:A530"/>
    <mergeCell ref="L532:M532"/>
    <mergeCell ref="A535:M535"/>
    <mergeCell ref="A536:A538"/>
    <mergeCell ref="J494:J495"/>
    <mergeCell ref="K494:K495"/>
    <mergeCell ref="L494:L495"/>
    <mergeCell ref="M494:M495"/>
    <mergeCell ref="A515:A517"/>
    <mergeCell ref="A519:M519"/>
    <mergeCell ref="D494:D495"/>
    <mergeCell ref="E494:E495"/>
    <mergeCell ref="F494:F495"/>
    <mergeCell ref="G494:G495"/>
    <mergeCell ref="H494:H495"/>
    <mergeCell ref="I494:I495"/>
    <mergeCell ref="A445:A447"/>
    <mergeCell ref="A448:A451"/>
    <mergeCell ref="A452:A468"/>
    <mergeCell ref="A469:A514"/>
    <mergeCell ref="B494:B495"/>
    <mergeCell ref="C494:C495"/>
    <mergeCell ref="A399:M399"/>
    <mergeCell ref="A400:A403"/>
    <mergeCell ref="A406:M406"/>
    <mergeCell ref="A407:A426"/>
    <mergeCell ref="A428:M428"/>
    <mergeCell ref="A429:A444"/>
    <mergeCell ref="A267:A272"/>
    <mergeCell ref="A274:M274"/>
    <mergeCell ref="A275:A291"/>
    <mergeCell ref="A292:A307"/>
    <mergeCell ref="A312:M312"/>
    <mergeCell ref="A313:A396"/>
    <mergeCell ref="A240:M240"/>
    <mergeCell ref="A241:A264"/>
    <mergeCell ref="B257:B262"/>
    <mergeCell ref="D257:D262"/>
    <mergeCell ref="E257:E262"/>
    <mergeCell ref="A265:A266"/>
    <mergeCell ref="A142:A159"/>
    <mergeCell ref="A164:M164"/>
    <mergeCell ref="A165:A184"/>
    <mergeCell ref="A186:M186"/>
    <mergeCell ref="A187:A236"/>
    <mergeCell ref="L231:M231"/>
    <mergeCell ref="A239:M239"/>
    <mergeCell ref="C151:C153"/>
    <mergeCell ref="B154:B156"/>
    <mergeCell ref="C154:C156"/>
    <mergeCell ref="B157:B159"/>
    <mergeCell ref="C157:C159"/>
    <mergeCell ref="A160:C163"/>
    <mergeCell ref="B139:B141"/>
    <mergeCell ref="C139:C141"/>
    <mergeCell ref="B142:B144"/>
    <mergeCell ref="C142:C144"/>
    <mergeCell ref="B145:B147"/>
    <mergeCell ref="C145:C147"/>
    <mergeCell ref="B148:B150"/>
    <mergeCell ref="C148:C150"/>
    <mergeCell ref="B151:B153"/>
    <mergeCell ref="B129:B131"/>
    <mergeCell ref="C129:C131"/>
    <mergeCell ref="B132:B134"/>
    <mergeCell ref="C132:C134"/>
    <mergeCell ref="B136:B138"/>
    <mergeCell ref="C136:C138"/>
    <mergeCell ref="B120:B122"/>
    <mergeCell ref="C120:C122"/>
    <mergeCell ref="B123:B125"/>
    <mergeCell ref="C123:C125"/>
    <mergeCell ref="B126:B128"/>
    <mergeCell ref="C126:C128"/>
    <mergeCell ref="B110:B112"/>
    <mergeCell ref="C110:C112"/>
    <mergeCell ref="B113:B115"/>
    <mergeCell ref="C113:C115"/>
    <mergeCell ref="B116:B118"/>
    <mergeCell ref="C116:C118"/>
    <mergeCell ref="B100:B102"/>
    <mergeCell ref="C100:C102"/>
    <mergeCell ref="B103:B105"/>
    <mergeCell ref="C103:C105"/>
    <mergeCell ref="B106:B108"/>
    <mergeCell ref="C106:C108"/>
    <mergeCell ref="B91:B93"/>
    <mergeCell ref="C91:C93"/>
    <mergeCell ref="B94:B96"/>
    <mergeCell ref="C94:C96"/>
    <mergeCell ref="B97:B99"/>
    <mergeCell ref="C97:C99"/>
    <mergeCell ref="B80:B82"/>
    <mergeCell ref="C80:C82"/>
    <mergeCell ref="B84:B86"/>
    <mergeCell ref="C84:C86"/>
    <mergeCell ref="B87:B89"/>
    <mergeCell ref="C87:C89"/>
    <mergeCell ref="B73:B75"/>
    <mergeCell ref="C73:C75"/>
    <mergeCell ref="B77:B79"/>
    <mergeCell ref="C77:C79"/>
    <mergeCell ref="B60:B62"/>
    <mergeCell ref="C60:C62"/>
    <mergeCell ref="B63:B65"/>
    <mergeCell ref="C63:C65"/>
    <mergeCell ref="B67:B69"/>
    <mergeCell ref="C67:C69"/>
    <mergeCell ref="S50:T50"/>
    <mergeCell ref="B53:B55"/>
    <mergeCell ref="C53:C55"/>
    <mergeCell ref="B56:B58"/>
    <mergeCell ref="C56:C58"/>
    <mergeCell ref="B40:B42"/>
    <mergeCell ref="C40:C42"/>
    <mergeCell ref="B43:B45"/>
    <mergeCell ref="C43:C45"/>
    <mergeCell ref="B46:B48"/>
    <mergeCell ref="C46:C48"/>
    <mergeCell ref="C23:C25"/>
    <mergeCell ref="A26:A141"/>
    <mergeCell ref="B27:B29"/>
    <mergeCell ref="C27:C29"/>
    <mergeCell ref="B30:B32"/>
    <mergeCell ref="C30:C32"/>
    <mergeCell ref="B34:B36"/>
    <mergeCell ref="C34:C36"/>
    <mergeCell ref="B37:B39"/>
    <mergeCell ref="C37:C39"/>
    <mergeCell ref="A10:A25"/>
    <mergeCell ref="B11:B13"/>
    <mergeCell ref="C11:C13"/>
    <mergeCell ref="B14:B16"/>
    <mergeCell ref="C14:C16"/>
    <mergeCell ref="B17:B19"/>
    <mergeCell ref="C17:C19"/>
    <mergeCell ref="B20:B22"/>
    <mergeCell ref="C20:C22"/>
    <mergeCell ref="B23:B25"/>
    <mergeCell ref="B50:B52"/>
    <mergeCell ref="C50:C52"/>
    <mergeCell ref="B70:B72"/>
    <mergeCell ref="C70:C72"/>
    <mergeCell ref="G7:G8"/>
    <mergeCell ref="H7:I7"/>
    <mergeCell ref="J7:J8"/>
    <mergeCell ref="K7:K8"/>
    <mergeCell ref="L7:L8"/>
    <mergeCell ref="M7:M8"/>
    <mergeCell ref="A4:M4"/>
    <mergeCell ref="A5:A8"/>
    <mergeCell ref="B5:B8"/>
    <mergeCell ref="C5:C8"/>
    <mergeCell ref="D5:D8"/>
    <mergeCell ref="E5:E8"/>
    <mergeCell ref="F5:K5"/>
    <mergeCell ref="L5:M6"/>
    <mergeCell ref="F6:F8"/>
    <mergeCell ref="G6:K6"/>
  </mergeCells>
  <conditionalFormatting sqref="L11:L25 L34:L48 L63:L65 L87:L89 L91:L93 L129:L135">
    <cfRule type="cellIs" dxfId="1" priority="1" stopIfTrue="1" operator="equal">
      <formula>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2"/>
  <sheetViews>
    <sheetView topLeftCell="A60" zoomScale="50" zoomScaleNormal="50" workbookViewId="0">
      <selection activeCell="I147" sqref="I147"/>
    </sheetView>
  </sheetViews>
  <sheetFormatPr defaultRowHeight="15"/>
  <cols>
    <col min="1" max="1" width="21.7109375" style="67" customWidth="1"/>
    <col min="2" max="2" width="5" style="1" customWidth="1"/>
    <col min="3" max="3" width="31" style="67" customWidth="1"/>
    <col min="4" max="4" width="8.5703125" style="1" customWidth="1"/>
    <col min="5" max="5" width="21.5703125" style="1" customWidth="1"/>
    <col min="6" max="6" width="13.5703125" style="6" customWidth="1"/>
    <col min="7" max="7" width="13" style="6" customWidth="1"/>
    <col min="8" max="8" width="11.7109375" style="6" customWidth="1"/>
    <col min="9" max="9" width="12.85546875" style="6" customWidth="1"/>
    <col min="10" max="10" width="13.7109375" style="6" customWidth="1"/>
    <col min="11" max="11" width="12.42578125" style="6" customWidth="1"/>
    <col min="12" max="12" width="20.28515625" style="67" customWidth="1"/>
    <col min="13" max="13" width="18" style="1" customWidth="1"/>
    <col min="14" max="15" width="11.42578125" style="63" hidden="1" customWidth="1"/>
    <col min="16" max="16" width="12" style="264" hidden="1" customWidth="1"/>
    <col min="17" max="17" width="10.140625" style="264" hidden="1" customWidth="1"/>
    <col min="18" max="18" width="9.140625" style="264" hidden="1" customWidth="1"/>
    <col min="19" max="20" width="9.140625" style="63" hidden="1" customWidth="1"/>
    <col min="21" max="16384" width="9.140625" style="63"/>
  </cols>
  <sheetData>
    <row r="1" spans="1:18" ht="15.75">
      <c r="M1" s="275" t="s">
        <v>1046</v>
      </c>
    </row>
    <row r="2" spans="1:18" ht="15.75">
      <c r="M2" s="275" t="s">
        <v>1047</v>
      </c>
    </row>
    <row r="3" spans="1:18" ht="22.5" customHeight="1">
      <c r="A3" s="4"/>
      <c r="B3" s="4"/>
      <c r="C3" s="4"/>
      <c r="D3" s="4"/>
      <c r="E3" s="4"/>
      <c r="F3" s="4"/>
      <c r="G3" s="4"/>
      <c r="H3" s="4"/>
      <c r="I3" s="4"/>
      <c r="J3" s="4"/>
      <c r="K3" s="4"/>
      <c r="L3" s="4"/>
      <c r="M3" s="186"/>
    </row>
    <row r="4" spans="1:18" ht="15.75" customHeight="1">
      <c r="A4" s="430" t="s">
        <v>1045</v>
      </c>
      <c r="B4" s="430"/>
      <c r="C4" s="430"/>
      <c r="D4" s="430"/>
      <c r="E4" s="430"/>
      <c r="F4" s="430"/>
      <c r="G4" s="430"/>
      <c r="H4" s="430"/>
      <c r="I4" s="430"/>
      <c r="J4" s="430"/>
      <c r="K4" s="430"/>
      <c r="L4" s="430"/>
      <c r="M4" s="430"/>
      <c r="N4" s="8"/>
    </row>
    <row r="5" spans="1:18" ht="15" customHeight="1">
      <c r="A5" s="370" t="s">
        <v>12</v>
      </c>
      <c r="B5" s="370" t="s">
        <v>0</v>
      </c>
      <c r="C5" s="370" t="s">
        <v>1</v>
      </c>
      <c r="D5" s="370" t="s">
        <v>2</v>
      </c>
      <c r="E5" s="370" t="s">
        <v>3</v>
      </c>
      <c r="F5" s="373" t="s">
        <v>13</v>
      </c>
      <c r="G5" s="374"/>
      <c r="H5" s="374"/>
      <c r="I5" s="374"/>
      <c r="J5" s="374"/>
      <c r="K5" s="375"/>
      <c r="L5" s="371" t="s">
        <v>4</v>
      </c>
      <c r="M5" s="376"/>
    </row>
    <row r="6" spans="1:18" ht="15.75" customHeight="1">
      <c r="A6" s="370"/>
      <c r="B6" s="370"/>
      <c r="C6" s="370"/>
      <c r="D6" s="370"/>
      <c r="E6" s="370"/>
      <c r="F6" s="368" t="s">
        <v>5</v>
      </c>
      <c r="G6" s="373" t="s">
        <v>6</v>
      </c>
      <c r="H6" s="374"/>
      <c r="I6" s="374"/>
      <c r="J6" s="374"/>
      <c r="K6" s="374"/>
      <c r="L6" s="372"/>
      <c r="M6" s="377"/>
    </row>
    <row r="7" spans="1:18" ht="15.75" customHeight="1">
      <c r="A7" s="370"/>
      <c r="B7" s="370"/>
      <c r="C7" s="370"/>
      <c r="D7" s="370"/>
      <c r="E7" s="370"/>
      <c r="F7" s="378"/>
      <c r="G7" s="368" t="s">
        <v>14</v>
      </c>
      <c r="H7" s="373" t="s">
        <v>7</v>
      </c>
      <c r="I7" s="374"/>
      <c r="J7" s="368" t="s">
        <v>8</v>
      </c>
      <c r="K7" s="368" t="s">
        <v>9</v>
      </c>
      <c r="L7" s="370" t="s">
        <v>10</v>
      </c>
      <c r="M7" s="371" t="s">
        <v>11</v>
      </c>
    </row>
    <row r="8" spans="1:18" ht="64.5" customHeight="1">
      <c r="A8" s="370"/>
      <c r="B8" s="370"/>
      <c r="C8" s="370"/>
      <c r="D8" s="370"/>
      <c r="E8" s="370"/>
      <c r="F8" s="369"/>
      <c r="G8" s="369"/>
      <c r="H8" s="273" t="s">
        <v>15</v>
      </c>
      <c r="I8" s="273" t="s">
        <v>17</v>
      </c>
      <c r="J8" s="369"/>
      <c r="K8" s="369"/>
      <c r="L8" s="370"/>
      <c r="M8" s="372"/>
    </row>
    <row r="9" spans="1:18" s="1" customFormat="1">
      <c r="A9" s="10">
        <v>1</v>
      </c>
      <c r="B9" s="10">
        <v>2</v>
      </c>
      <c r="C9" s="10">
        <v>3</v>
      </c>
      <c r="D9" s="10">
        <v>4</v>
      </c>
      <c r="E9" s="10">
        <v>5</v>
      </c>
      <c r="F9" s="7">
        <v>6</v>
      </c>
      <c r="G9" s="7">
        <v>7</v>
      </c>
      <c r="H9" s="7">
        <v>8</v>
      </c>
      <c r="I9" s="7">
        <v>9</v>
      </c>
      <c r="J9" s="7">
        <v>10</v>
      </c>
      <c r="K9" s="7">
        <v>11</v>
      </c>
      <c r="L9" s="7">
        <v>12</v>
      </c>
      <c r="M9" s="7">
        <v>13</v>
      </c>
      <c r="P9" s="265"/>
      <c r="Q9" s="265"/>
      <c r="R9" s="265"/>
    </row>
    <row r="10" spans="1:18" ht="31.5" customHeight="1">
      <c r="A10" s="406" t="s">
        <v>216</v>
      </c>
      <c r="B10" s="59"/>
      <c r="C10" s="270" t="s">
        <v>217</v>
      </c>
      <c r="D10" s="271"/>
      <c r="E10" s="272"/>
      <c r="F10" s="272"/>
      <c r="G10" s="272"/>
      <c r="H10" s="272"/>
      <c r="I10" s="272"/>
      <c r="J10" s="272"/>
      <c r="K10" s="272"/>
      <c r="L10" s="272"/>
      <c r="M10" s="272"/>
      <c r="P10" s="266" t="s">
        <v>1029</v>
      </c>
      <c r="Q10" s="266" t="s">
        <v>1030</v>
      </c>
      <c r="R10" s="266" t="s">
        <v>1031</v>
      </c>
    </row>
    <row r="11" spans="1:18" ht="81" customHeight="1">
      <c r="A11" s="407"/>
      <c r="B11" s="421">
        <v>1</v>
      </c>
      <c r="C11" s="424" t="s">
        <v>218</v>
      </c>
      <c r="D11" s="274">
        <v>2024</v>
      </c>
      <c r="E11" s="188" t="s">
        <v>219</v>
      </c>
      <c r="F11" s="189">
        <f>G11+H11+I11+J11+K11</f>
        <v>0</v>
      </c>
      <c r="G11" s="189"/>
      <c r="H11" s="189"/>
      <c r="I11" s="189"/>
      <c r="J11" s="189"/>
      <c r="K11" s="189"/>
      <c r="L11" s="128" t="s">
        <v>220</v>
      </c>
      <c r="M11" s="43"/>
      <c r="P11" s="11"/>
      <c r="Q11" s="11" t="s">
        <v>1039</v>
      </c>
      <c r="R11" s="11">
        <v>0</v>
      </c>
    </row>
    <row r="12" spans="1:18" ht="81" customHeight="1">
      <c r="A12" s="407"/>
      <c r="B12" s="422"/>
      <c r="C12" s="425"/>
      <c r="D12" s="274">
        <v>2025</v>
      </c>
      <c r="E12" s="188" t="s">
        <v>219</v>
      </c>
      <c r="F12" s="189">
        <f>G12+H12+I12+J12+K12</f>
        <v>0</v>
      </c>
      <c r="G12" s="189"/>
      <c r="H12" s="189"/>
      <c r="I12" s="189"/>
      <c r="J12" s="189"/>
      <c r="K12" s="189"/>
      <c r="L12" s="128" t="s">
        <v>220</v>
      </c>
      <c r="M12" s="43"/>
      <c r="P12" s="11"/>
      <c r="Q12" s="11"/>
      <c r="R12" s="11"/>
    </row>
    <row r="13" spans="1:18" ht="81" customHeight="1">
      <c r="A13" s="407"/>
      <c r="B13" s="423"/>
      <c r="C13" s="426"/>
      <c r="D13" s="274">
        <v>2026</v>
      </c>
      <c r="E13" s="188" t="s">
        <v>219</v>
      </c>
      <c r="F13" s="189">
        <f>G13+H13+I13+J13+K13</f>
        <v>0</v>
      </c>
      <c r="G13" s="189"/>
      <c r="H13" s="189"/>
      <c r="I13" s="189"/>
      <c r="J13" s="189"/>
      <c r="K13" s="189"/>
      <c r="L13" s="128" t="s">
        <v>220</v>
      </c>
      <c r="M13" s="43"/>
      <c r="P13" s="11"/>
      <c r="Q13" s="11"/>
      <c r="R13" s="11"/>
    </row>
    <row r="14" spans="1:18" ht="45.75" customHeight="1">
      <c r="A14" s="407"/>
      <c r="B14" s="421">
        <v>2</v>
      </c>
      <c r="C14" s="424" t="s">
        <v>221</v>
      </c>
      <c r="D14" s="274">
        <v>2024</v>
      </c>
      <c r="E14" s="188" t="s">
        <v>219</v>
      </c>
      <c r="F14" s="189">
        <f>G14+H14+I14+J14+K14</f>
        <v>0</v>
      </c>
      <c r="G14" s="189"/>
      <c r="H14" s="189"/>
      <c r="I14" s="189"/>
      <c r="J14" s="189"/>
      <c r="K14" s="189"/>
      <c r="L14" s="128" t="s">
        <v>222</v>
      </c>
      <c r="M14" s="43"/>
      <c r="P14" s="11"/>
      <c r="Q14" s="11"/>
      <c r="R14" s="11"/>
    </row>
    <row r="15" spans="1:18" ht="46.5" customHeight="1">
      <c r="A15" s="407"/>
      <c r="B15" s="422"/>
      <c r="C15" s="425"/>
      <c r="D15" s="274">
        <v>2025</v>
      </c>
      <c r="E15" s="188" t="s">
        <v>219</v>
      </c>
      <c r="F15" s="189">
        <f t="shared" ref="F15:F16" si="0">G15+H15+I15+J15+K15</f>
        <v>0</v>
      </c>
      <c r="G15" s="189"/>
      <c r="H15" s="189"/>
      <c r="I15" s="189"/>
      <c r="J15" s="189"/>
      <c r="K15" s="189"/>
      <c r="L15" s="128" t="s">
        <v>222</v>
      </c>
      <c r="M15" s="43"/>
      <c r="P15" s="11"/>
      <c r="Q15" s="11"/>
      <c r="R15" s="11"/>
    </row>
    <row r="16" spans="1:18" ht="36" customHeight="1">
      <c r="A16" s="407"/>
      <c r="B16" s="423"/>
      <c r="C16" s="426"/>
      <c r="D16" s="274">
        <v>2026</v>
      </c>
      <c r="E16" s="188" t="s">
        <v>219</v>
      </c>
      <c r="F16" s="189">
        <f t="shared" si="0"/>
        <v>0</v>
      </c>
      <c r="G16" s="189"/>
      <c r="H16" s="189"/>
      <c r="I16" s="189"/>
      <c r="J16" s="189"/>
      <c r="K16" s="189"/>
      <c r="L16" s="128" t="s">
        <v>222</v>
      </c>
      <c r="M16" s="43"/>
      <c r="P16" s="11"/>
      <c r="Q16" s="11"/>
      <c r="R16" s="11"/>
    </row>
    <row r="17" spans="1:18" ht="65.25" customHeight="1">
      <c r="A17" s="407"/>
      <c r="B17" s="421">
        <v>3</v>
      </c>
      <c r="C17" s="424" t="s">
        <v>223</v>
      </c>
      <c r="D17" s="274">
        <v>2024</v>
      </c>
      <c r="E17" s="188" t="s">
        <v>219</v>
      </c>
      <c r="F17" s="189">
        <f>G17+H17+I17+J17+K17</f>
        <v>0</v>
      </c>
      <c r="G17" s="189"/>
      <c r="H17" s="189"/>
      <c r="I17" s="189"/>
      <c r="J17" s="189"/>
      <c r="K17" s="189"/>
      <c r="L17" s="190" t="s">
        <v>224</v>
      </c>
      <c r="M17" s="294"/>
      <c r="N17" s="63">
        <v>4</v>
      </c>
      <c r="P17" s="263" t="s">
        <v>1028</v>
      </c>
      <c r="Q17" s="11"/>
      <c r="R17" s="11"/>
    </row>
    <row r="18" spans="1:18" ht="56.25" customHeight="1">
      <c r="A18" s="407"/>
      <c r="B18" s="422"/>
      <c r="C18" s="425"/>
      <c r="D18" s="274">
        <v>2025</v>
      </c>
      <c r="E18" s="188" t="s">
        <v>219</v>
      </c>
      <c r="F18" s="189">
        <f t="shared" ref="F18:F19" si="1">G18+H18+I18+J18+K18</f>
        <v>0</v>
      </c>
      <c r="G18" s="189"/>
      <c r="H18" s="189"/>
      <c r="I18" s="189"/>
      <c r="J18" s="189"/>
      <c r="K18" s="189"/>
      <c r="L18" s="190" t="s">
        <v>224</v>
      </c>
      <c r="M18" s="294"/>
      <c r="P18" s="263"/>
      <c r="Q18" s="11"/>
      <c r="R18" s="11"/>
    </row>
    <row r="19" spans="1:18" ht="60" customHeight="1">
      <c r="A19" s="407"/>
      <c r="B19" s="423"/>
      <c r="C19" s="426"/>
      <c r="D19" s="274">
        <v>2026</v>
      </c>
      <c r="E19" s="188" t="s">
        <v>219</v>
      </c>
      <c r="F19" s="189">
        <f t="shared" si="1"/>
        <v>0</v>
      </c>
      <c r="G19" s="189"/>
      <c r="H19" s="189"/>
      <c r="I19" s="189"/>
      <c r="J19" s="189"/>
      <c r="K19" s="189"/>
      <c r="L19" s="190" t="s">
        <v>224</v>
      </c>
      <c r="M19" s="294"/>
      <c r="P19" s="263"/>
      <c r="Q19" s="11"/>
      <c r="R19" s="11"/>
    </row>
    <row r="20" spans="1:18" ht="120.75" customHeight="1">
      <c r="A20" s="407"/>
      <c r="B20" s="421">
        <v>4</v>
      </c>
      <c r="C20" s="459" t="s">
        <v>733</v>
      </c>
      <c r="D20" s="274">
        <v>2024</v>
      </c>
      <c r="E20" s="188" t="s">
        <v>219</v>
      </c>
      <c r="F20" s="189">
        <f>G20+H20+I20+J20+K20</f>
        <v>1800</v>
      </c>
      <c r="G20" s="189"/>
      <c r="H20" s="189"/>
      <c r="I20" s="189">
        <v>1800</v>
      </c>
      <c r="J20" s="189"/>
      <c r="K20" s="189"/>
      <c r="L20" s="128" t="s">
        <v>292</v>
      </c>
      <c r="M20" s="43"/>
      <c r="N20" s="63">
        <v>5</v>
      </c>
      <c r="P20" s="254"/>
      <c r="Q20" s="11"/>
      <c r="R20" s="254" t="s">
        <v>1041</v>
      </c>
    </row>
    <row r="21" spans="1:18" ht="129.75" customHeight="1">
      <c r="A21" s="407"/>
      <c r="B21" s="422"/>
      <c r="C21" s="460"/>
      <c r="D21" s="274">
        <v>2025</v>
      </c>
      <c r="E21" s="188" t="s">
        <v>219</v>
      </c>
      <c r="F21" s="189">
        <f t="shared" ref="F21:F22" si="2">G21+H21+I21+J21+K21</f>
        <v>1900</v>
      </c>
      <c r="G21" s="189"/>
      <c r="H21" s="189"/>
      <c r="I21" s="189">
        <v>1900</v>
      </c>
      <c r="J21" s="189"/>
      <c r="K21" s="189"/>
      <c r="L21" s="128" t="s">
        <v>292</v>
      </c>
      <c r="M21" s="43"/>
      <c r="P21" s="254"/>
      <c r="Q21" s="11"/>
      <c r="R21" s="254"/>
    </row>
    <row r="22" spans="1:18" ht="129" customHeight="1">
      <c r="A22" s="407"/>
      <c r="B22" s="423"/>
      <c r="C22" s="461"/>
      <c r="D22" s="274">
        <v>2026</v>
      </c>
      <c r="E22" s="188" t="s">
        <v>219</v>
      </c>
      <c r="F22" s="189">
        <f t="shared" si="2"/>
        <v>1760</v>
      </c>
      <c r="G22" s="189"/>
      <c r="H22" s="189"/>
      <c r="I22" s="189">
        <v>1760</v>
      </c>
      <c r="J22" s="189"/>
      <c r="K22" s="189"/>
      <c r="L22" s="128" t="s">
        <v>292</v>
      </c>
      <c r="M22" s="43"/>
      <c r="P22" s="254"/>
      <c r="Q22" s="11"/>
      <c r="R22" s="254"/>
    </row>
    <row r="23" spans="1:18" ht="176.25" customHeight="1">
      <c r="A23" s="407"/>
      <c r="B23" s="421">
        <v>5</v>
      </c>
      <c r="C23" s="424" t="s">
        <v>1086</v>
      </c>
      <c r="D23" s="274">
        <v>2024</v>
      </c>
      <c r="E23" s="188" t="s">
        <v>219</v>
      </c>
      <c r="F23" s="189">
        <f>G23+H23+I23+J23+K23</f>
        <v>28</v>
      </c>
      <c r="G23" s="189"/>
      <c r="H23" s="189"/>
      <c r="I23" s="189">
        <v>28</v>
      </c>
      <c r="J23" s="189"/>
      <c r="K23" s="189"/>
      <c r="L23" s="128" t="s">
        <v>646</v>
      </c>
      <c r="M23" s="43" t="s">
        <v>1104</v>
      </c>
      <c r="N23" s="63">
        <v>6</v>
      </c>
      <c r="P23" s="11"/>
      <c r="Q23" s="254"/>
      <c r="R23" s="11"/>
    </row>
    <row r="24" spans="1:18" ht="172.5" customHeight="1">
      <c r="A24" s="407"/>
      <c r="B24" s="422"/>
      <c r="C24" s="425"/>
      <c r="D24" s="274">
        <v>2025</v>
      </c>
      <c r="E24" s="188" t="s">
        <v>219</v>
      </c>
      <c r="F24" s="189">
        <f t="shared" ref="F24:F25" si="3">G24+H24+I24+J24+K24</f>
        <v>0</v>
      </c>
      <c r="G24" s="189"/>
      <c r="H24" s="189"/>
      <c r="I24" s="189"/>
      <c r="J24" s="189"/>
      <c r="K24" s="189"/>
      <c r="L24" s="128" t="s">
        <v>646</v>
      </c>
      <c r="M24" s="43" t="s">
        <v>1105</v>
      </c>
      <c r="P24" s="11"/>
      <c r="Q24" s="254"/>
      <c r="R24" s="11"/>
    </row>
    <row r="25" spans="1:18" ht="177.75" customHeight="1">
      <c r="A25" s="408"/>
      <c r="B25" s="423"/>
      <c r="C25" s="426"/>
      <c r="D25" s="274">
        <v>2026</v>
      </c>
      <c r="E25" s="188" t="s">
        <v>219</v>
      </c>
      <c r="F25" s="189">
        <f t="shared" si="3"/>
        <v>0</v>
      </c>
      <c r="G25" s="189"/>
      <c r="H25" s="189"/>
      <c r="I25" s="189">
        <v>0</v>
      </c>
      <c r="J25" s="189"/>
      <c r="K25" s="189"/>
      <c r="L25" s="128" t="s">
        <v>646</v>
      </c>
      <c r="M25" s="43" t="s">
        <v>1105</v>
      </c>
      <c r="P25" s="11"/>
      <c r="Q25" s="254"/>
      <c r="R25" s="11"/>
    </row>
    <row r="26" spans="1:18" s="264" customFormat="1" ht="48.75" customHeight="1">
      <c r="A26" s="406" t="s">
        <v>1044</v>
      </c>
      <c r="B26" s="276"/>
      <c r="C26" s="277" t="s">
        <v>225</v>
      </c>
      <c r="D26" s="278"/>
      <c r="E26" s="289"/>
      <c r="F26" s="279"/>
      <c r="G26" s="279"/>
      <c r="H26" s="279"/>
      <c r="I26" s="279"/>
      <c r="J26" s="279"/>
      <c r="K26" s="279"/>
      <c r="L26" s="276"/>
      <c r="M26" s="283"/>
      <c r="P26" s="266"/>
      <c r="Q26" s="266"/>
      <c r="R26" s="266"/>
    </row>
    <row r="27" spans="1:18" ht="48" customHeight="1">
      <c r="A27" s="407"/>
      <c r="B27" s="421">
        <v>1</v>
      </c>
      <c r="C27" s="424" t="s">
        <v>226</v>
      </c>
      <c r="D27" s="274">
        <v>2024</v>
      </c>
      <c r="E27" s="188" t="s">
        <v>219</v>
      </c>
      <c r="F27" s="189">
        <f>G27+H27+I27+J27+K27</f>
        <v>0</v>
      </c>
      <c r="G27" s="189"/>
      <c r="H27" s="189"/>
      <c r="I27" s="189"/>
      <c r="J27" s="189"/>
      <c r="K27" s="189"/>
      <c r="L27" s="188" t="s">
        <v>208</v>
      </c>
      <c r="M27" s="88"/>
      <c r="P27" s="43" t="s">
        <v>1033</v>
      </c>
      <c r="Q27" s="11"/>
      <c r="R27" s="11">
        <v>0</v>
      </c>
    </row>
    <row r="28" spans="1:18" ht="52.5" customHeight="1">
      <c r="A28" s="407"/>
      <c r="B28" s="422"/>
      <c r="C28" s="425"/>
      <c r="D28" s="274">
        <v>2025</v>
      </c>
      <c r="E28" s="188" t="s">
        <v>219</v>
      </c>
      <c r="F28" s="189">
        <f t="shared" ref="F28:F29" si="4">G28+H28+I28+J28+K28</f>
        <v>0</v>
      </c>
      <c r="G28" s="189"/>
      <c r="H28" s="189"/>
      <c r="I28" s="189"/>
      <c r="J28" s="189"/>
      <c r="K28" s="189"/>
      <c r="L28" s="188" t="s">
        <v>208</v>
      </c>
      <c r="M28" s="88"/>
      <c r="P28" s="43"/>
      <c r="Q28" s="11"/>
      <c r="R28" s="11"/>
    </row>
    <row r="29" spans="1:18" ht="42" customHeight="1">
      <c r="A29" s="407"/>
      <c r="B29" s="423"/>
      <c r="C29" s="426"/>
      <c r="D29" s="274">
        <v>2026</v>
      </c>
      <c r="E29" s="188" t="s">
        <v>219</v>
      </c>
      <c r="F29" s="189">
        <f t="shared" si="4"/>
        <v>0</v>
      </c>
      <c r="G29" s="189"/>
      <c r="H29" s="189"/>
      <c r="I29" s="189"/>
      <c r="J29" s="189"/>
      <c r="K29" s="189"/>
      <c r="L29" s="188" t="s">
        <v>208</v>
      </c>
      <c r="M29" s="88"/>
      <c r="P29" s="43"/>
      <c r="Q29" s="11"/>
      <c r="R29" s="11"/>
    </row>
    <row r="30" spans="1:18" ht="37.5" customHeight="1">
      <c r="A30" s="407"/>
      <c r="B30" s="421">
        <v>2</v>
      </c>
      <c r="C30" s="421" t="s">
        <v>227</v>
      </c>
      <c r="D30" s="274">
        <v>2024</v>
      </c>
      <c r="E30" s="110" t="s">
        <v>219</v>
      </c>
      <c r="F30" s="86">
        <f>G30+H30+I30+J30+K30</f>
        <v>0</v>
      </c>
      <c r="G30" s="189"/>
      <c r="H30" s="189"/>
      <c r="I30" s="189"/>
      <c r="J30" s="189"/>
      <c r="K30" s="189"/>
      <c r="L30" s="110" t="s">
        <v>228</v>
      </c>
      <c r="M30" s="87"/>
      <c r="P30" s="11"/>
      <c r="Q30" s="11"/>
      <c r="R30" s="11"/>
    </row>
    <row r="31" spans="1:18" ht="33.75" customHeight="1">
      <c r="A31" s="407"/>
      <c r="B31" s="422"/>
      <c r="C31" s="422"/>
      <c r="D31" s="274">
        <v>2025</v>
      </c>
      <c r="E31" s="110" t="s">
        <v>219</v>
      </c>
      <c r="F31" s="86">
        <f t="shared" ref="F31:F32" si="5">G31+H31+I31+J31+K31</f>
        <v>0</v>
      </c>
      <c r="G31" s="189"/>
      <c r="H31" s="189"/>
      <c r="I31" s="189"/>
      <c r="J31" s="189"/>
      <c r="K31" s="189"/>
      <c r="L31" s="110" t="s">
        <v>228</v>
      </c>
      <c r="M31" s="87"/>
      <c r="P31" s="11"/>
      <c r="Q31" s="11"/>
      <c r="R31" s="11"/>
    </row>
    <row r="32" spans="1:18" ht="42.75" customHeight="1">
      <c r="A32" s="407"/>
      <c r="B32" s="423"/>
      <c r="C32" s="423"/>
      <c r="D32" s="274">
        <v>2026</v>
      </c>
      <c r="E32" s="110" t="s">
        <v>219</v>
      </c>
      <c r="F32" s="86">
        <f t="shared" si="5"/>
        <v>0</v>
      </c>
      <c r="G32" s="189"/>
      <c r="H32" s="189"/>
      <c r="I32" s="189"/>
      <c r="J32" s="189"/>
      <c r="K32" s="189"/>
      <c r="L32" s="110" t="s">
        <v>228</v>
      </c>
      <c r="M32" s="87"/>
      <c r="P32" s="11"/>
      <c r="Q32" s="11"/>
      <c r="R32" s="11"/>
    </row>
    <row r="33" spans="1:20" s="264" customFormat="1" ht="48.75" customHeight="1">
      <c r="A33" s="407"/>
      <c r="B33" s="276"/>
      <c r="C33" s="277" t="s">
        <v>230</v>
      </c>
      <c r="D33" s="278">
        <v>2026</v>
      </c>
      <c r="E33" s="289"/>
      <c r="F33" s="279"/>
      <c r="G33" s="279"/>
      <c r="H33" s="279"/>
      <c r="I33" s="279"/>
      <c r="J33" s="279"/>
      <c r="K33" s="279"/>
      <c r="L33" s="276"/>
      <c r="M33" s="283"/>
      <c r="P33" s="266"/>
      <c r="Q33" s="266"/>
      <c r="R33" s="266"/>
    </row>
    <row r="34" spans="1:20" ht="86.25" customHeight="1">
      <c r="A34" s="407"/>
      <c r="B34" s="421">
        <v>1</v>
      </c>
      <c r="C34" s="421" t="s">
        <v>231</v>
      </c>
      <c r="D34" s="274">
        <v>2024</v>
      </c>
      <c r="E34" s="110" t="s">
        <v>219</v>
      </c>
      <c r="F34" s="86">
        <f>G34+H34+I34+J34+K34</f>
        <v>0</v>
      </c>
      <c r="G34" s="189"/>
      <c r="H34" s="189"/>
      <c r="I34" s="189"/>
      <c r="J34" s="189"/>
      <c r="K34" s="189"/>
      <c r="L34" s="43" t="s">
        <v>232</v>
      </c>
      <c r="M34" s="87"/>
      <c r="P34" s="11"/>
      <c r="Q34" s="11"/>
      <c r="R34" s="11" t="s">
        <v>1042</v>
      </c>
    </row>
    <row r="35" spans="1:20" ht="48.75" customHeight="1">
      <c r="A35" s="407"/>
      <c r="B35" s="422"/>
      <c r="C35" s="422"/>
      <c r="D35" s="274">
        <v>2025</v>
      </c>
      <c r="E35" s="110" t="s">
        <v>219</v>
      </c>
      <c r="F35" s="86">
        <f t="shared" ref="F35:F36" si="6">G35+H35+I35+J35+K35</f>
        <v>0</v>
      </c>
      <c r="G35" s="189"/>
      <c r="H35" s="189"/>
      <c r="I35" s="189"/>
      <c r="J35" s="189"/>
      <c r="K35" s="189"/>
      <c r="L35" s="43" t="s">
        <v>232</v>
      </c>
      <c r="M35" s="87"/>
      <c r="P35" s="43">
        <v>0</v>
      </c>
      <c r="Q35" s="11"/>
      <c r="R35" s="11"/>
    </row>
    <row r="36" spans="1:20" ht="89.25" customHeight="1">
      <c r="A36" s="407"/>
      <c r="B36" s="422"/>
      <c r="C36" s="422"/>
      <c r="D36" s="274">
        <v>2026</v>
      </c>
      <c r="E36" s="110" t="s">
        <v>219</v>
      </c>
      <c r="F36" s="86">
        <f t="shared" si="6"/>
        <v>0</v>
      </c>
      <c r="G36" s="189"/>
      <c r="H36" s="189"/>
      <c r="I36" s="189"/>
      <c r="J36" s="189"/>
      <c r="K36" s="189"/>
      <c r="L36" s="43" t="s">
        <v>232</v>
      </c>
      <c r="M36" s="87"/>
      <c r="P36" s="43"/>
      <c r="Q36" s="11"/>
      <c r="R36" s="11"/>
    </row>
    <row r="37" spans="1:20" ht="36" customHeight="1">
      <c r="A37" s="407"/>
      <c r="B37" s="421">
        <v>2</v>
      </c>
      <c r="C37" s="421" t="s">
        <v>233</v>
      </c>
      <c r="D37" s="274">
        <v>2024</v>
      </c>
      <c r="E37" s="110" t="s">
        <v>219</v>
      </c>
      <c r="F37" s="86">
        <f>G37+H37+I37+J37+K37</f>
        <v>0</v>
      </c>
      <c r="G37" s="189"/>
      <c r="H37" s="189"/>
      <c r="I37" s="189"/>
      <c r="J37" s="189"/>
      <c r="K37" s="189"/>
      <c r="L37" s="43" t="s">
        <v>1048</v>
      </c>
      <c r="M37" s="87"/>
      <c r="P37" s="11"/>
      <c r="Q37" s="11"/>
      <c r="R37" s="11" t="s">
        <v>1042</v>
      </c>
    </row>
    <row r="38" spans="1:20" ht="37.5" customHeight="1">
      <c r="A38" s="407"/>
      <c r="B38" s="422"/>
      <c r="C38" s="422"/>
      <c r="D38" s="274">
        <v>2025</v>
      </c>
      <c r="E38" s="110" t="s">
        <v>219</v>
      </c>
      <c r="F38" s="86">
        <f t="shared" ref="F38:F39" si="7">G38+H38+I38+J38+K38</f>
        <v>0</v>
      </c>
      <c r="G38" s="189"/>
      <c r="H38" s="189"/>
      <c r="I38" s="189"/>
      <c r="J38" s="189"/>
      <c r="K38" s="189"/>
      <c r="L38" s="43" t="s">
        <v>1048</v>
      </c>
      <c r="M38" s="87"/>
      <c r="P38" s="43">
        <v>0</v>
      </c>
      <c r="Q38" s="11"/>
      <c r="R38" s="11"/>
    </row>
    <row r="39" spans="1:20" ht="35.25" customHeight="1">
      <c r="A39" s="407"/>
      <c r="B39" s="422"/>
      <c r="C39" s="422"/>
      <c r="D39" s="274">
        <v>2026</v>
      </c>
      <c r="E39" s="110" t="s">
        <v>219</v>
      </c>
      <c r="F39" s="86">
        <f t="shared" si="7"/>
        <v>0</v>
      </c>
      <c r="G39" s="189"/>
      <c r="H39" s="189"/>
      <c r="I39" s="189"/>
      <c r="J39" s="189"/>
      <c r="K39" s="189"/>
      <c r="L39" s="43" t="s">
        <v>1048</v>
      </c>
      <c r="M39" s="87"/>
      <c r="P39" s="43"/>
      <c r="Q39" s="11"/>
      <c r="R39" s="11"/>
    </row>
    <row r="40" spans="1:20" ht="35.25" customHeight="1">
      <c r="A40" s="407"/>
      <c r="B40" s="421">
        <v>3</v>
      </c>
      <c r="C40" s="424" t="s">
        <v>729</v>
      </c>
      <c r="D40" s="274">
        <v>2024</v>
      </c>
      <c r="E40" s="188" t="s">
        <v>219</v>
      </c>
      <c r="F40" s="189">
        <f>G40+H40+I40+J40+K40</f>
        <v>0</v>
      </c>
      <c r="G40" s="189"/>
      <c r="H40" s="189"/>
      <c r="I40" s="189"/>
      <c r="J40" s="189"/>
      <c r="K40" s="189"/>
      <c r="L40" s="191" t="s">
        <v>235</v>
      </c>
      <c r="M40" s="87"/>
      <c r="P40" s="43">
        <v>132</v>
      </c>
      <c r="Q40" s="11">
        <v>130</v>
      </c>
      <c r="R40" s="11"/>
    </row>
    <row r="41" spans="1:20" ht="33.75" customHeight="1">
      <c r="A41" s="407"/>
      <c r="B41" s="422"/>
      <c r="C41" s="425"/>
      <c r="D41" s="274">
        <v>2025</v>
      </c>
      <c r="E41" s="188" t="s">
        <v>219</v>
      </c>
      <c r="F41" s="189">
        <f t="shared" ref="F41:F42" si="8">G41+H41+I41+J41+K41</f>
        <v>0</v>
      </c>
      <c r="G41" s="189"/>
      <c r="H41" s="189"/>
      <c r="I41" s="189"/>
      <c r="J41" s="189"/>
      <c r="K41" s="189"/>
      <c r="L41" s="191" t="s">
        <v>235</v>
      </c>
      <c r="M41" s="87"/>
      <c r="P41" s="43"/>
      <c r="Q41" s="11"/>
      <c r="R41" s="11"/>
    </row>
    <row r="42" spans="1:20" ht="39" customHeight="1">
      <c r="A42" s="407"/>
      <c r="B42" s="423"/>
      <c r="C42" s="426"/>
      <c r="D42" s="274">
        <v>2026</v>
      </c>
      <c r="E42" s="188" t="s">
        <v>219</v>
      </c>
      <c r="F42" s="189">
        <f t="shared" si="8"/>
        <v>0</v>
      </c>
      <c r="G42" s="189"/>
      <c r="H42" s="189"/>
      <c r="I42" s="189"/>
      <c r="J42" s="189"/>
      <c r="K42" s="189"/>
      <c r="L42" s="191" t="s">
        <v>235</v>
      </c>
      <c r="M42" s="87"/>
      <c r="P42" s="43"/>
      <c r="Q42" s="11"/>
      <c r="R42" s="11"/>
    </row>
    <row r="43" spans="1:20" ht="51.75" customHeight="1">
      <c r="A43" s="407"/>
      <c r="B43" s="421">
        <v>4</v>
      </c>
      <c r="C43" s="424" t="s">
        <v>236</v>
      </c>
      <c r="D43" s="274">
        <v>2024</v>
      </c>
      <c r="E43" s="188" t="s">
        <v>219</v>
      </c>
      <c r="F43" s="189">
        <f>G43+H43+I43+J43+K43</f>
        <v>0</v>
      </c>
      <c r="G43" s="189"/>
      <c r="H43" s="189"/>
      <c r="I43" s="189"/>
      <c r="J43" s="189"/>
      <c r="K43" s="189"/>
      <c r="L43" s="191" t="s">
        <v>237</v>
      </c>
      <c r="M43" s="87"/>
      <c r="P43" s="43">
        <v>0</v>
      </c>
      <c r="Q43" s="11"/>
      <c r="R43" s="11"/>
      <c r="T43" s="63">
        <v>482</v>
      </c>
    </row>
    <row r="44" spans="1:20" ht="50.25" customHeight="1">
      <c r="A44" s="407"/>
      <c r="B44" s="422"/>
      <c r="C44" s="425"/>
      <c r="D44" s="274">
        <v>2025</v>
      </c>
      <c r="E44" s="188" t="s">
        <v>219</v>
      </c>
      <c r="F44" s="189">
        <f t="shared" ref="F44:F45" si="9">G44+H44+I44+J44+K44</f>
        <v>0</v>
      </c>
      <c r="G44" s="189"/>
      <c r="H44" s="189"/>
      <c r="I44" s="189"/>
      <c r="J44" s="189"/>
      <c r="K44" s="189"/>
      <c r="L44" s="191" t="s">
        <v>237</v>
      </c>
      <c r="M44" s="87"/>
      <c r="P44" s="43"/>
      <c r="Q44" s="11"/>
      <c r="R44" s="11"/>
    </row>
    <row r="45" spans="1:20" ht="50.25" customHeight="1">
      <c r="A45" s="407"/>
      <c r="B45" s="423"/>
      <c r="C45" s="426"/>
      <c r="D45" s="274">
        <v>2026</v>
      </c>
      <c r="E45" s="188" t="s">
        <v>219</v>
      </c>
      <c r="F45" s="189">
        <f t="shared" si="9"/>
        <v>0</v>
      </c>
      <c r="G45" s="189"/>
      <c r="H45" s="189"/>
      <c r="I45" s="189"/>
      <c r="J45" s="189"/>
      <c r="K45" s="189"/>
      <c r="L45" s="191" t="s">
        <v>237</v>
      </c>
      <c r="M45" s="87"/>
      <c r="P45" s="43"/>
      <c r="Q45" s="11"/>
      <c r="R45" s="11"/>
    </row>
    <row r="46" spans="1:20" ht="87.75" customHeight="1">
      <c r="A46" s="407"/>
      <c r="B46" s="421">
        <v>5</v>
      </c>
      <c r="C46" s="421" t="s">
        <v>238</v>
      </c>
      <c r="D46" s="274">
        <v>2024</v>
      </c>
      <c r="E46" s="110" t="s">
        <v>219</v>
      </c>
      <c r="F46" s="86">
        <f>G46+H46+I46+J46+K46</f>
        <v>0</v>
      </c>
      <c r="G46" s="189"/>
      <c r="H46" s="189"/>
      <c r="I46" s="189"/>
      <c r="J46" s="189"/>
      <c r="K46" s="189"/>
      <c r="L46" s="111" t="s">
        <v>239</v>
      </c>
      <c r="M46" s="88"/>
      <c r="P46" s="43">
        <v>0</v>
      </c>
      <c r="Q46" s="11"/>
      <c r="R46" s="11" t="s">
        <v>681</v>
      </c>
      <c r="T46" s="63">
        <v>730</v>
      </c>
    </row>
    <row r="47" spans="1:20" ht="87.75" customHeight="1">
      <c r="A47" s="407"/>
      <c r="B47" s="422"/>
      <c r="C47" s="422"/>
      <c r="D47" s="274">
        <v>2025</v>
      </c>
      <c r="E47" s="110" t="s">
        <v>219</v>
      </c>
      <c r="F47" s="86">
        <f t="shared" ref="F47:F48" si="10">G47+H47+I47+J47+K47</f>
        <v>0</v>
      </c>
      <c r="G47" s="189"/>
      <c r="H47" s="189"/>
      <c r="I47" s="189"/>
      <c r="J47" s="189"/>
      <c r="K47" s="189"/>
      <c r="L47" s="111" t="s">
        <v>239</v>
      </c>
      <c r="M47" s="88"/>
      <c r="P47" s="43"/>
      <c r="Q47" s="11"/>
      <c r="R47" s="11"/>
    </row>
    <row r="48" spans="1:20" ht="87.75" customHeight="1">
      <c r="A48" s="407"/>
      <c r="B48" s="423"/>
      <c r="C48" s="423"/>
      <c r="D48" s="274">
        <v>2026</v>
      </c>
      <c r="E48" s="110" t="s">
        <v>219</v>
      </c>
      <c r="F48" s="86">
        <f t="shared" si="10"/>
        <v>0</v>
      </c>
      <c r="G48" s="189"/>
      <c r="H48" s="189"/>
      <c r="I48" s="189"/>
      <c r="J48" s="189"/>
      <c r="K48" s="189"/>
      <c r="L48" s="111" t="s">
        <v>239</v>
      </c>
      <c r="M48" s="88"/>
      <c r="P48" s="43"/>
      <c r="Q48" s="11"/>
      <c r="R48" s="11"/>
    </row>
    <row r="49" spans="1:20" s="264" customFormat="1" ht="48" customHeight="1">
      <c r="A49" s="407"/>
      <c r="B49" s="276"/>
      <c r="C49" s="277" t="s">
        <v>240</v>
      </c>
      <c r="D49" s="278"/>
      <c r="E49" s="276"/>
      <c r="F49" s="279"/>
      <c r="G49" s="279"/>
      <c r="H49" s="279"/>
      <c r="I49" s="279"/>
      <c r="J49" s="279"/>
      <c r="K49" s="279"/>
      <c r="L49" s="276"/>
      <c r="M49" s="283"/>
      <c r="P49" s="266"/>
      <c r="Q49" s="266"/>
      <c r="R49" s="266"/>
      <c r="T49" s="264">
        <v>8</v>
      </c>
    </row>
    <row r="50" spans="1:20" ht="37.5" customHeight="1">
      <c r="A50" s="407"/>
      <c r="B50" s="421">
        <v>1</v>
      </c>
      <c r="C50" s="421" t="s">
        <v>241</v>
      </c>
      <c r="D50" s="274">
        <v>2024</v>
      </c>
      <c r="E50" s="110" t="s">
        <v>219</v>
      </c>
      <c r="F50" s="86">
        <f>G50+H50+I50+J50+K50</f>
        <v>0</v>
      </c>
      <c r="G50" s="189"/>
      <c r="H50" s="189"/>
      <c r="I50" s="189"/>
      <c r="J50" s="189"/>
      <c r="K50" s="189"/>
      <c r="L50" s="89" t="s">
        <v>234</v>
      </c>
      <c r="M50" s="87"/>
      <c r="P50" s="11"/>
      <c r="Q50" s="11">
        <v>482</v>
      </c>
      <c r="R50" s="11"/>
      <c r="S50" s="451" t="s">
        <v>1032</v>
      </c>
      <c r="T50" s="452"/>
    </row>
    <row r="51" spans="1:20" ht="39" customHeight="1">
      <c r="A51" s="407"/>
      <c r="B51" s="422"/>
      <c r="C51" s="422"/>
      <c r="D51" s="274">
        <v>2025</v>
      </c>
      <c r="E51" s="110" t="s">
        <v>219</v>
      </c>
      <c r="F51" s="86">
        <f t="shared" ref="F51:F52" si="11">G51+H51+I51+J51+K51</f>
        <v>0</v>
      </c>
      <c r="G51" s="189"/>
      <c r="H51" s="189"/>
      <c r="I51" s="189"/>
      <c r="J51" s="189"/>
      <c r="K51" s="189"/>
      <c r="L51" s="89" t="s">
        <v>234</v>
      </c>
      <c r="M51" s="87"/>
      <c r="P51" s="11"/>
      <c r="Q51" s="11"/>
      <c r="R51" s="11"/>
      <c r="S51" s="8"/>
      <c r="T51" s="8"/>
    </row>
    <row r="52" spans="1:20" ht="37.5" customHeight="1">
      <c r="A52" s="407"/>
      <c r="B52" s="423"/>
      <c r="C52" s="423"/>
      <c r="D52" s="274">
        <v>2026</v>
      </c>
      <c r="E52" s="110" t="s">
        <v>219</v>
      </c>
      <c r="F52" s="86">
        <f t="shared" si="11"/>
        <v>0</v>
      </c>
      <c r="G52" s="189"/>
      <c r="H52" s="189"/>
      <c r="I52" s="189"/>
      <c r="J52" s="189"/>
      <c r="K52" s="189"/>
      <c r="L52" s="89" t="s">
        <v>234</v>
      </c>
      <c r="M52" s="87"/>
      <c r="P52" s="11"/>
      <c r="Q52" s="11"/>
      <c r="R52" s="11"/>
      <c r="S52" s="8"/>
      <c r="T52" s="8"/>
    </row>
    <row r="53" spans="1:20" ht="52.5" customHeight="1">
      <c r="A53" s="407"/>
      <c r="B53" s="421">
        <v>2</v>
      </c>
      <c r="C53" s="421" t="s">
        <v>242</v>
      </c>
      <c r="D53" s="274">
        <v>2024</v>
      </c>
      <c r="E53" s="110" t="s">
        <v>219</v>
      </c>
      <c r="F53" s="86">
        <f>G53+H53+I53+J53+K53</f>
        <v>0</v>
      </c>
      <c r="G53" s="189"/>
      <c r="H53" s="189"/>
      <c r="I53" s="189"/>
      <c r="J53" s="189"/>
      <c r="K53" s="189"/>
      <c r="L53" s="89" t="s">
        <v>244</v>
      </c>
      <c r="M53" s="87"/>
      <c r="P53" s="43">
        <v>6</v>
      </c>
      <c r="Q53" s="11" t="s">
        <v>1040</v>
      </c>
      <c r="R53" s="11"/>
    </row>
    <row r="54" spans="1:20" ht="56.25" customHeight="1">
      <c r="A54" s="407"/>
      <c r="B54" s="422"/>
      <c r="C54" s="422"/>
      <c r="D54" s="274">
        <v>2025</v>
      </c>
      <c r="E54" s="110" t="s">
        <v>219</v>
      </c>
      <c r="F54" s="86">
        <f t="shared" ref="F54:F55" si="12">G54+H54+I54+J54+K54</f>
        <v>0</v>
      </c>
      <c r="G54" s="189"/>
      <c r="H54" s="189"/>
      <c r="I54" s="189"/>
      <c r="J54" s="189"/>
      <c r="K54" s="189"/>
      <c r="L54" s="89" t="s">
        <v>244</v>
      </c>
      <c r="M54" s="87"/>
      <c r="P54" s="43"/>
      <c r="Q54" s="11"/>
      <c r="R54" s="11"/>
    </row>
    <row r="55" spans="1:20" ht="66" customHeight="1">
      <c r="A55" s="407"/>
      <c r="B55" s="423"/>
      <c r="C55" s="423"/>
      <c r="D55" s="274">
        <v>2026</v>
      </c>
      <c r="E55" s="110" t="s">
        <v>219</v>
      </c>
      <c r="F55" s="86">
        <f t="shared" si="12"/>
        <v>0</v>
      </c>
      <c r="G55" s="189"/>
      <c r="H55" s="189"/>
      <c r="I55" s="189"/>
      <c r="J55" s="189"/>
      <c r="K55" s="189"/>
      <c r="L55" s="89" t="s">
        <v>244</v>
      </c>
      <c r="M55" s="87"/>
      <c r="P55" s="43"/>
      <c r="Q55" s="11"/>
      <c r="R55" s="11"/>
    </row>
    <row r="56" spans="1:20" ht="63" customHeight="1">
      <c r="A56" s="407"/>
      <c r="B56" s="421">
        <v>3</v>
      </c>
      <c r="C56" s="406" t="s">
        <v>243</v>
      </c>
      <c r="D56" s="274">
        <v>2024</v>
      </c>
      <c r="E56" s="110" t="s">
        <v>219</v>
      </c>
      <c r="F56" s="86">
        <f>G56+H56+I56+J56+K56</f>
        <v>0</v>
      </c>
      <c r="G56" s="189"/>
      <c r="H56" s="189"/>
      <c r="I56" s="189"/>
      <c r="J56" s="189"/>
      <c r="K56" s="189"/>
      <c r="L56" s="89" t="s">
        <v>244</v>
      </c>
      <c r="M56" s="87"/>
      <c r="P56" s="43">
        <v>6</v>
      </c>
      <c r="Q56" s="11"/>
      <c r="R56" s="11"/>
    </row>
    <row r="57" spans="1:20" ht="63" customHeight="1">
      <c r="A57" s="407"/>
      <c r="B57" s="422"/>
      <c r="C57" s="407"/>
      <c r="D57" s="274">
        <v>2025</v>
      </c>
      <c r="E57" s="110" t="s">
        <v>219</v>
      </c>
      <c r="F57" s="86">
        <f t="shared" ref="F57:F58" si="13">G57+H57+I57+J57+K57</f>
        <v>0</v>
      </c>
      <c r="G57" s="189"/>
      <c r="H57" s="189"/>
      <c r="I57" s="189"/>
      <c r="J57" s="189"/>
      <c r="K57" s="189"/>
      <c r="L57" s="89" t="s">
        <v>244</v>
      </c>
      <c r="M57" s="87"/>
      <c r="P57" s="43"/>
      <c r="Q57" s="11"/>
      <c r="R57" s="11"/>
    </row>
    <row r="58" spans="1:20" ht="63" customHeight="1">
      <c r="A58" s="407"/>
      <c r="B58" s="423"/>
      <c r="C58" s="408"/>
      <c r="D58" s="274">
        <v>2026</v>
      </c>
      <c r="E58" s="110" t="s">
        <v>219</v>
      </c>
      <c r="F58" s="86">
        <f t="shared" si="13"/>
        <v>0</v>
      </c>
      <c r="G58" s="189"/>
      <c r="H58" s="189"/>
      <c r="I58" s="189"/>
      <c r="J58" s="189"/>
      <c r="K58" s="189"/>
      <c r="L58" s="89" t="s">
        <v>244</v>
      </c>
      <c r="M58" s="87"/>
      <c r="P58" s="43"/>
      <c r="Q58" s="11"/>
      <c r="R58" s="11"/>
    </row>
    <row r="59" spans="1:20" s="264" customFormat="1" ht="29.25" customHeight="1">
      <c r="A59" s="407"/>
      <c r="B59" s="285"/>
      <c r="C59" s="277" t="s">
        <v>245</v>
      </c>
      <c r="D59" s="278"/>
      <c r="E59" s="276"/>
      <c r="F59" s="279"/>
      <c r="G59" s="279"/>
      <c r="H59" s="279"/>
      <c r="I59" s="279"/>
      <c r="J59" s="279"/>
      <c r="K59" s="279"/>
      <c r="L59" s="285"/>
      <c r="M59" s="288"/>
      <c r="P59" s="266"/>
      <c r="Q59" s="266"/>
      <c r="R59" s="266"/>
    </row>
    <row r="60" spans="1:20" ht="33" customHeight="1">
      <c r="A60" s="407"/>
      <c r="B60" s="421">
        <v>1</v>
      </c>
      <c r="C60" s="421" t="s">
        <v>246</v>
      </c>
      <c r="D60" s="274">
        <v>2024</v>
      </c>
      <c r="E60" s="110" t="s">
        <v>219</v>
      </c>
      <c r="F60" s="86">
        <f>G60+H60+I60+J60+K60</f>
        <v>0</v>
      </c>
      <c r="G60" s="189"/>
      <c r="H60" s="189"/>
      <c r="I60" s="189"/>
      <c r="J60" s="189"/>
      <c r="K60" s="189"/>
      <c r="L60" s="110" t="s">
        <v>234</v>
      </c>
      <c r="M60" s="87"/>
      <c r="P60" s="11"/>
      <c r="Q60" s="11">
        <v>17</v>
      </c>
      <c r="R60" s="11" t="s">
        <v>681</v>
      </c>
    </row>
    <row r="61" spans="1:20" ht="33" customHeight="1">
      <c r="A61" s="407"/>
      <c r="B61" s="422"/>
      <c r="C61" s="422"/>
      <c r="D61" s="274">
        <v>2025</v>
      </c>
      <c r="E61" s="110" t="s">
        <v>219</v>
      </c>
      <c r="F61" s="86">
        <f t="shared" ref="F61:F62" si="14">G61+H61+I61+J61+K61</f>
        <v>0</v>
      </c>
      <c r="G61" s="189"/>
      <c r="H61" s="189"/>
      <c r="I61" s="189"/>
      <c r="J61" s="189"/>
      <c r="K61" s="189"/>
      <c r="L61" s="110" t="s">
        <v>234</v>
      </c>
      <c r="M61" s="87"/>
      <c r="P61" s="11"/>
      <c r="Q61" s="11"/>
      <c r="R61" s="11"/>
    </row>
    <row r="62" spans="1:20" ht="33" customHeight="1">
      <c r="A62" s="407"/>
      <c r="B62" s="423"/>
      <c r="C62" s="423"/>
      <c r="D62" s="274">
        <v>2026</v>
      </c>
      <c r="E62" s="110" t="s">
        <v>219</v>
      </c>
      <c r="F62" s="86">
        <f t="shared" si="14"/>
        <v>0</v>
      </c>
      <c r="G62" s="189"/>
      <c r="H62" s="189"/>
      <c r="I62" s="189"/>
      <c r="J62" s="189"/>
      <c r="K62" s="189"/>
      <c r="L62" s="110" t="s">
        <v>234</v>
      </c>
      <c r="M62" s="87"/>
      <c r="P62" s="11"/>
      <c r="Q62" s="11"/>
      <c r="R62" s="11"/>
    </row>
    <row r="63" spans="1:20" ht="29.25" customHeight="1">
      <c r="A63" s="407"/>
      <c r="B63" s="421">
        <v>2</v>
      </c>
      <c r="C63" s="421" t="s">
        <v>247</v>
      </c>
      <c r="D63" s="274">
        <v>2024</v>
      </c>
      <c r="E63" s="110" t="s">
        <v>219</v>
      </c>
      <c r="F63" s="86">
        <f>G63+H63+I63+J63+K63</f>
        <v>0</v>
      </c>
      <c r="G63" s="189"/>
      <c r="H63" s="189"/>
      <c r="I63" s="189"/>
      <c r="J63" s="189"/>
      <c r="K63" s="189"/>
      <c r="L63" s="111" t="s">
        <v>234</v>
      </c>
      <c r="M63" s="88"/>
      <c r="P63" s="43">
        <v>152</v>
      </c>
      <c r="Q63" s="11"/>
      <c r="R63" s="11" t="s">
        <v>681</v>
      </c>
    </row>
    <row r="64" spans="1:20" ht="29.25" customHeight="1">
      <c r="A64" s="407"/>
      <c r="B64" s="422"/>
      <c r="C64" s="422"/>
      <c r="D64" s="274">
        <v>2025</v>
      </c>
      <c r="E64" s="110" t="s">
        <v>219</v>
      </c>
      <c r="F64" s="86">
        <f t="shared" ref="F64:F65" si="15">G64+H64+I64+J64+K64</f>
        <v>0</v>
      </c>
      <c r="G64" s="189"/>
      <c r="H64" s="189"/>
      <c r="I64" s="189"/>
      <c r="J64" s="189"/>
      <c r="K64" s="189"/>
      <c r="L64" s="111" t="s">
        <v>234</v>
      </c>
      <c r="M64" s="88"/>
      <c r="P64" s="43"/>
      <c r="Q64" s="11"/>
      <c r="R64" s="11"/>
    </row>
    <row r="65" spans="1:18" ht="29.25" customHeight="1">
      <c r="A65" s="407"/>
      <c r="B65" s="423"/>
      <c r="C65" s="423"/>
      <c r="D65" s="274">
        <v>2026</v>
      </c>
      <c r="E65" s="110" t="s">
        <v>219</v>
      </c>
      <c r="F65" s="86">
        <f t="shared" si="15"/>
        <v>0</v>
      </c>
      <c r="G65" s="189"/>
      <c r="H65" s="189"/>
      <c r="I65" s="189"/>
      <c r="J65" s="189"/>
      <c r="K65" s="189"/>
      <c r="L65" s="111" t="s">
        <v>234</v>
      </c>
      <c r="M65" s="88"/>
      <c r="P65" s="43"/>
      <c r="Q65" s="11"/>
      <c r="R65" s="11"/>
    </row>
    <row r="66" spans="1:18" s="264" customFormat="1" ht="123" customHeight="1">
      <c r="A66" s="407"/>
      <c r="B66" s="276"/>
      <c r="C66" s="277" t="s">
        <v>248</v>
      </c>
      <c r="D66" s="278"/>
      <c r="E66" s="287"/>
      <c r="F66" s="279"/>
      <c r="G66" s="279"/>
      <c r="H66" s="279"/>
      <c r="I66" s="279"/>
      <c r="J66" s="279"/>
      <c r="K66" s="279"/>
      <c r="L66" s="276"/>
      <c r="M66" s="283"/>
      <c r="P66" s="266"/>
      <c r="Q66" s="266"/>
      <c r="R66" s="266"/>
    </row>
    <row r="67" spans="1:18" ht="108.75" customHeight="1">
      <c r="A67" s="407"/>
      <c r="B67" s="421">
        <v>1</v>
      </c>
      <c r="C67" s="421" t="s">
        <v>249</v>
      </c>
      <c r="D67" s="274">
        <v>2024</v>
      </c>
      <c r="E67" s="110" t="s">
        <v>219</v>
      </c>
      <c r="F67" s="86">
        <f>G67+H67+I67+J67+K67</f>
        <v>0</v>
      </c>
      <c r="G67" s="189"/>
      <c r="H67" s="189"/>
      <c r="I67" s="189"/>
      <c r="J67" s="189"/>
      <c r="K67" s="189"/>
      <c r="L67" s="90" t="s">
        <v>250</v>
      </c>
      <c r="M67" s="88"/>
      <c r="P67" s="11" t="s">
        <v>1034</v>
      </c>
      <c r="Q67" s="11">
        <v>60</v>
      </c>
      <c r="R67" s="11"/>
    </row>
    <row r="68" spans="1:18" ht="108.75" customHeight="1">
      <c r="A68" s="407"/>
      <c r="B68" s="422"/>
      <c r="C68" s="422"/>
      <c r="D68" s="274">
        <v>2025</v>
      </c>
      <c r="E68" s="110" t="s">
        <v>219</v>
      </c>
      <c r="F68" s="86">
        <f t="shared" ref="F68:F69" si="16">G68+H68+I68+J68+K68</f>
        <v>0</v>
      </c>
      <c r="G68" s="189"/>
      <c r="H68" s="189"/>
      <c r="I68" s="189"/>
      <c r="J68" s="189"/>
      <c r="K68" s="189"/>
      <c r="L68" s="90" t="s">
        <v>250</v>
      </c>
      <c r="M68" s="88"/>
      <c r="P68" s="11"/>
      <c r="Q68" s="11"/>
      <c r="R68" s="11"/>
    </row>
    <row r="69" spans="1:18" ht="108.75" customHeight="1">
      <c r="A69" s="407"/>
      <c r="B69" s="423"/>
      <c r="C69" s="423"/>
      <c r="D69" s="274">
        <v>2026</v>
      </c>
      <c r="E69" s="110" t="s">
        <v>219</v>
      </c>
      <c r="F69" s="86">
        <f t="shared" si="16"/>
        <v>0</v>
      </c>
      <c r="G69" s="189"/>
      <c r="H69" s="189"/>
      <c r="I69" s="189"/>
      <c r="J69" s="189"/>
      <c r="K69" s="189"/>
      <c r="L69" s="90" t="s">
        <v>250</v>
      </c>
      <c r="M69" s="88"/>
      <c r="P69" s="11"/>
      <c r="Q69" s="11"/>
      <c r="R69" s="11"/>
    </row>
    <row r="70" spans="1:18" ht="34.5" customHeight="1">
      <c r="A70" s="407"/>
      <c r="B70" s="421">
        <v>2</v>
      </c>
      <c r="C70" s="421" t="s">
        <v>251</v>
      </c>
      <c r="D70" s="274">
        <v>2024</v>
      </c>
      <c r="E70" s="110" t="s">
        <v>219</v>
      </c>
      <c r="F70" s="86">
        <f>G70+H70+I70+J70+K70</f>
        <v>0</v>
      </c>
      <c r="G70" s="189"/>
      <c r="H70" s="189"/>
      <c r="I70" s="189"/>
      <c r="J70" s="189"/>
      <c r="K70" s="189"/>
      <c r="L70" s="110" t="s">
        <v>234</v>
      </c>
      <c r="M70" s="87"/>
      <c r="P70" s="11"/>
      <c r="Q70" s="11"/>
      <c r="R70" s="11"/>
    </row>
    <row r="71" spans="1:18" ht="34.5" customHeight="1">
      <c r="A71" s="407"/>
      <c r="B71" s="422"/>
      <c r="C71" s="422"/>
      <c r="D71" s="274">
        <v>2025</v>
      </c>
      <c r="E71" s="110" t="s">
        <v>219</v>
      </c>
      <c r="F71" s="86">
        <f t="shared" ref="F71:F72" si="17">G71+H71+I71+J71+K71</f>
        <v>0</v>
      </c>
      <c r="G71" s="189"/>
      <c r="H71" s="189"/>
      <c r="I71" s="189"/>
      <c r="J71" s="189"/>
      <c r="K71" s="189"/>
      <c r="L71" s="110" t="s">
        <v>234</v>
      </c>
      <c r="M71" s="87"/>
      <c r="P71" s="11"/>
      <c r="Q71" s="11"/>
      <c r="R71" s="11"/>
    </row>
    <row r="72" spans="1:18" ht="34.5" customHeight="1">
      <c r="A72" s="407"/>
      <c r="B72" s="423"/>
      <c r="C72" s="423"/>
      <c r="D72" s="274">
        <v>2026</v>
      </c>
      <c r="E72" s="110" t="s">
        <v>219</v>
      </c>
      <c r="F72" s="86">
        <f t="shared" si="17"/>
        <v>0</v>
      </c>
      <c r="G72" s="189"/>
      <c r="H72" s="189"/>
      <c r="I72" s="189"/>
      <c r="J72" s="189"/>
      <c r="K72" s="189"/>
      <c r="L72" s="110" t="s">
        <v>234</v>
      </c>
      <c r="M72" s="87"/>
      <c r="P72" s="11"/>
      <c r="Q72" s="11"/>
      <c r="R72" s="11"/>
    </row>
    <row r="73" spans="1:18" ht="47.25" customHeight="1">
      <c r="A73" s="407"/>
      <c r="B73" s="421">
        <v>3</v>
      </c>
      <c r="C73" s="424" t="s">
        <v>252</v>
      </c>
      <c r="D73" s="274">
        <v>2024</v>
      </c>
      <c r="E73" s="188" t="s">
        <v>219</v>
      </c>
      <c r="F73" s="189">
        <f>G73+H73+I73+J73+K73</f>
        <v>0</v>
      </c>
      <c r="G73" s="189"/>
      <c r="H73" s="189"/>
      <c r="I73" s="189"/>
      <c r="J73" s="189"/>
      <c r="K73" s="189"/>
      <c r="L73" s="188" t="s">
        <v>253</v>
      </c>
      <c r="M73" s="192"/>
      <c r="P73" s="43">
        <v>2681</v>
      </c>
      <c r="Q73" s="11"/>
      <c r="R73" s="11"/>
    </row>
    <row r="74" spans="1:18" ht="47.25" customHeight="1">
      <c r="A74" s="407"/>
      <c r="B74" s="422"/>
      <c r="C74" s="425"/>
      <c r="D74" s="274">
        <v>2025</v>
      </c>
      <c r="E74" s="188" t="s">
        <v>219</v>
      </c>
      <c r="F74" s="189">
        <f t="shared" ref="F74:F75" si="18">G74+H74+I74+J74+K74</f>
        <v>0</v>
      </c>
      <c r="G74" s="189"/>
      <c r="H74" s="189"/>
      <c r="I74" s="189"/>
      <c r="J74" s="189"/>
      <c r="K74" s="189"/>
      <c r="L74" s="188" t="s">
        <v>253</v>
      </c>
      <c r="M74" s="192"/>
      <c r="P74" s="43"/>
      <c r="Q74" s="11"/>
      <c r="R74" s="11"/>
    </row>
    <row r="75" spans="1:18" ht="47.25" customHeight="1">
      <c r="A75" s="407"/>
      <c r="B75" s="423"/>
      <c r="C75" s="426"/>
      <c r="D75" s="274">
        <v>2026</v>
      </c>
      <c r="E75" s="188" t="s">
        <v>219</v>
      </c>
      <c r="F75" s="189">
        <f t="shared" si="18"/>
        <v>0</v>
      </c>
      <c r="G75" s="189"/>
      <c r="H75" s="189"/>
      <c r="I75" s="189"/>
      <c r="J75" s="189"/>
      <c r="K75" s="189"/>
      <c r="L75" s="188" t="s">
        <v>253</v>
      </c>
      <c r="M75" s="192"/>
      <c r="P75" s="43"/>
      <c r="Q75" s="11"/>
      <c r="R75" s="11"/>
    </row>
    <row r="76" spans="1:18" s="264" customFormat="1" ht="34.5" customHeight="1">
      <c r="A76" s="407"/>
      <c r="B76" s="276"/>
      <c r="C76" s="277" t="s">
        <v>254</v>
      </c>
      <c r="D76" s="278"/>
      <c r="E76" s="276"/>
      <c r="F76" s="279"/>
      <c r="G76" s="279"/>
      <c r="H76" s="279"/>
      <c r="I76" s="279"/>
      <c r="J76" s="279"/>
      <c r="K76" s="279"/>
      <c r="L76" s="276"/>
      <c r="M76" s="283"/>
      <c r="P76" s="266"/>
      <c r="Q76" s="266"/>
      <c r="R76" s="266"/>
    </row>
    <row r="77" spans="1:18" ht="51.75" customHeight="1">
      <c r="A77" s="407"/>
      <c r="B77" s="421">
        <v>1</v>
      </c>
      <c r="C77" s="424" t="s">
        <v>255</v>
      </c>
      <c r="D77" s="274">
        <v>2024</v>
      </c>
      <c r="E77" s="188" t="s">
        <v>219</v>
      </c>
      <c r="F77" s="189">
        <f>G77+H77+I77+J77+K77</f>
        <v>0</v>
      </c>
      <c r="G77" s="189"/>
      <c r="H77" s="189"/>
      <c r="I77" s="189"/>
      <c r="J77" s="189"/>
      <c r="K77" s="189"/>
      <c r="L77" s="193" t="s">
        <v>256</v>
      </c>
      <c r="M77" s="194"/>
      <c r="P77" s="43" t="s">
        <v>1035</v>
      </c>
      <c r="Q77" s="11"/>
      <c r="R77" s="11">
        <v>9</v>
      </c>
    </row>
    <row r="78" spans="1:18" ht="48" customHeight="1">
      <c r="A78" s="407"/>
      <c r="B78" s="422"/>
      <c r="C78" s="425"/>
      <c r="D78" s="274">
        <v>2025</v>
      </c>
      <c r="E78" s="188" t="s">
        <v>219</v>
      </c>
      <c r="F78" s="189">
        <f t="shared" ref="F78:F79" si="19">G78+H78+I78+J78+K78</f>
        <v>0</v>
      </c>
      <c r="G78" s="189"/>
      <c r="H78" s="189"/>
      <c r="I78" s="189"/>
      <c r="J78" s="189"/>
      <c r="K78" s="189"/>
      <c r="L78" s="193" t="s">
        <v>256</v>
      </c>
      <c r="M78" s="194"/>
      <c r="P78" s="43"/>
      <c r="Q78" s="11"/>
      <c r="R78" s="11"/>
    </row>
    <row r="79" spans="1:18" ht="51.75" customHeight="1">
      <c r="A79" s="407"/>
      <c r="B79" s="423"/>
      <c r="C79" s="426"/>
      <c r="D79" s="274">
        <v>2026</v>
      </c>
      <c r="E79" s="188" t="s">
        <v>219</v>
      </c>
      <c r="F79" s="189">
        <f t="shared" si="19"/>
        <v>0</v>
      </c>
      <c r="G79" s="189"/>
      <c r="H79" s="189"/>
      <c r="I79" s="189"/>
      <c r="J79" s="189"/>
      <c r="K79" s="189"/>
      <c r="L79" s="193" t="s">
        <v>256</v>
      </c>
      <c r="M79" s="194"/>
      <c r="P79" s="43"/>
      <c r="Q79" s="11"/>
      <c r="R79" s="11"/>
    </row>
    <row r="80" spans="1:18" ht="43.5" customHeight="1">
      <c r="A80" s="407"/>
      <c r="B80" s="421">
        <v>2</v>
      </c>
      <c r="C80" s="421" t="s">
        <v>247</v>
      </c>
      <c r="D80" s="274">
        <v>2024</v>
      </c>
      <c r="E80" s="110" t="s">
        <v>219</v>
      </c>
      <c r="F80" s="86">
        <f>G80+H80+I80+J80+K80</f>
        <v>0</v>
      </c>
      <c r="G80" s="189"/>
      <c r="H80" s="189"/>
      <c r="I80" s="189"/>
      <c r="J80" s="189"/>
      <c r="K80" s="189"/>
      <c r="L80" s="110" t="s">
        <v>257</v>
      </c>
      <c r="M80" s="87"/>
      <c r="P80" s="11"/>
      <c r="Q80" s="11">
        <v>135</v>
      </c>
      <c r="R80" s="11"/>
    </row>
    <row r="81" spans="1:18" ht="43.5" customHeight="1">
      <c r="A81" s="407"/>
      <c r="B81" s="422"/>
      <c r="C81" s="422"/>
      <c r="D81" s="274">
        <v>2025</v>
      </c>
      <c r="E81" s="110" t="s">
        <v>219</v>
      </c>
      <c r="F81" s="86">
        <f t="shared" ref="F81:F82" si="20">G81+H81+I81+J81+K81</f>
        <v>0</v>
      </c>
      <c r="G81" s="189"/>
      <c r="H81" s="189"/>
      <c r="I81" s="189"/>
      <c r="J81" s="189"/>
      <c r="K81" s="189"/>
      <c r="L81" s="110" t="s">
        <v>257</v>
      </c>
      <c r="M81" s="87"/>
      <c r="P81" s="11"/>
      <c r="Q81" s="11"/>
      <c r="R81" s="11"/>
    </row>
    <row r="82" spans="1:18" ht="43.5" customHeight="1">
      <c r="A82" s="407"/>
      <c r="B82" s="423"/>
      <c r="C82" s="423"/>
      <c r="D82" s="274">
        <v>2026</v>
      </c>
      <c r="E82" s="110" t="s">
        <v>219</v>
      </c>
      <c r="F82" s="86">
        <f t="shared" si="20"/>
        <v>0</v>
      </c>
      <c r="G82" s="189"/>
      <c r="H82" s="189"/>
      <c r="I82" s="189"/>
      <c r="J82" s="189"/>
      <c r="K82" s="189"/>
      <c r="L82" s="110" t="s">
        <v>257</v>
      </c>
      <c r="M82" s="87"/>
      <c r="P82" s="11"/>
      <c r="Q82" s="11"/>
      <c r="R82" s="11"/>
    </row>
    <row r="83" spans="1:18" s="264" customFormat="1" ht="63.75" customHeight="1">
      <c r="A83" s="407"/>
      <c r="B83" s="276"/>
      <c r="C83" s="277" t="s">
        <v>258</v>
      </c>
      <c r="D83" s="278"/>
      <c r="E83" s="276"/>
      <c r="F83" s="279"/>
      <c r="G83" s="279"/>
      <c r="H83" s="279"/>
      <c r="I83" s="279"/>
      <c r="J83" s="279"/>
      <c r="K83" s="279"/>
      <c r="L83" s="276"/>
      <c r="M83" s="283"/>
      <c r="P83" s="266"/>
      <c r="Q83" s="266"/>
      <c r="R83" s="266"/>
    </row>
    <row r="84" spans="1:18" ht="49.5" customHeight="1">
      <c r="A84" s="407"/>
      <c r="B84" s="421">
        <v>1</v>
      </c>
      <c r="C84" s="421" t="s">
        <v>259</v>
      </c>
      <c r="D84" s="274">
        <v>2024</v>
      </c>
      <c r="E84" s="110" t="s">
        <v>219</v>
      </c>
      <c r="F84" s="86">
        <f>G84+H84+I84+J84+K84</f>
        <v>0</v>
      </c>
      <c r="G84" s="189"/>
      <c r="H84" s="189"/>
      <c r="I84" s="189"/>
      <c r="J84" s="189"/>
      <c r="K84" s="189"/>
      <c r="L84" s="92" t="s">
        <v>260</v>
      </c>
      <c r="M84" s="87"/>
      <c r="P84" s="11"/>
      <c r="Q84" s="11">
        <v>23</v>
      </c>
      <c r="R84" s="11"/>
    </row>
    <row r="85" spans="1:18" ht="49.5" customHeight="1">
      <c r="A85" s="407"/>
      <c r="B85" s="422"/>
      <c r="C85" s="422"/>
      <c r="D85" s="274">
        <v>2025</v>
      </c>
      <c r="E85" s="110" t="s">
        <v>219</v>
      </c>
      <c r="F85" s="86">
        <f t="shared" ref="F85:F86" si="21">G85+H85+I85+J85+K85</f>
        <v>0</v>
      </c>
      <c r="G85" s="189"/>
      <c r="H85" s="189"/>
      <c r="I85" s="189"/>
      <c r="J85" s="189"/>
      <c r="K85" s="189"/>
      <c r="L85" s="92" t="s">
        <v>260</v>
      </c>
      <c r="M85" s="87"/>
      <c r="P85" s="11"/>
      <c r="Q85" s="11"/>
      <c r="R85" s="11"/>
    </row>
    <row r="86" spans="1:18" ht="53.25" customHeight="1">
      <c r="A86" s="407"/>
      <c r="B86" s="423"/>
      <c r="C86" s="423"/>
      <c r="D86" s="274">
        <v>2026</v>
      </c>
      <c r="E86" s="110" t="s">
        <v>219</v>
      </c>
      <c r="F86" s="86">
        <f t="shared" si="21"/>
        <v>0</v>
      </c>
      <c r="G86" s="189"/>
      <c r="H86" s="189"/>
      <c r="I86" s="189"/>
      <c r="J86" s="189"/>
      <c r="K86" s="189"/>
      <c r="L86" s="92" t="s">
        <v>260</v>
      </c>
      <c r="M86" s="87"/>
      <c r="P86" s="11"/>
      <c r="Q86" s="11"/>
      <c r="R86" s="11"/>
    </row>
    <row r="87" spans="1:18" ht="44.25" customHeight="1">
      <c r="A87" s="407"/>
      <c r="B87" s="421">
        <v>2</v>
      </c>
      <c r="C87" s="424" t="s">
        <v>261</v>
      </c>
      <c r="D87" s="274">
        <v>2024</v>
      </c>
      <c r="E87" s="188" t="s">
        <v>219</v>
      </c>
      <c r="F87" s="189">
        <f>G87+H87+I87+J87+K87</f>
        <v>0</v>
      </c>
      <c r="G87" s="189"/>
      <c r="H87" s="189"/>
      <c r="I87" s="189"/>
      <c r="J87" s="189"/>
      <c r="K87" s="189"/>
      <c r="L87" s="195" t="s">
        <v>262</v>
      </c>
      <c r="M87" s="192"/>
      <c r="P87" s="11"/>
      <c r="Q87" s="11">
        <v>1365</v>
      </c>
      <c r="R87" s="11"/>
    </row>
    <row r="88" spans="1:18" ht="54" customHeight="1">
      <c r="A88" s="407"/>
      <c r="B88" s="422"/>
      <c r="C88" s="425"/>
      <c r="D88" s="274">
        <v>2025</v>
      </c>
      <c r="E88" s="188" t="s">
        <v>219</v>
      </c>
      <c r="F88" s="189">
        <f t="shared" ref="F88:F89" si="22">G88+H88+I88+J88+K88</f>
        <v>0</v>
      </c>
      <c r="G88" s="189"/>
      <c r="H88" s="189"/>
      <c r="I88" s="189"/>
      <c r="J88" s="189"/>
      <c r="K88" s="189"/>
      <c r="L88" s="195" t="s">
        <v>262</v>
      </c>
      <c r="M88" s="192"/>
      <c r="P88" s="11"/>
      <c r="Q88" s="11"/>
      <c r="R88" s="11"/>
    </row>
    <row r="89" spans="1:18" ht="44.25" customHeight="1">
      <c r="A89" s="407"/>
      <c r="B89" s="423"/>
      <c r="C89" s="426"/>
      <c r="D89" s="274">
        <v>2026</v>
      </c>
      <c r="E89" s="188" t="s">
        <v>219</v>
      </c>
      <c r="F89" s="189">
        <f t="shared" si="22"/>
        <v>0</v>
      </c>
      <c r="G89" s="189"/>
      <c r="H89" s="189"/>
      <c r="I89" s="189"/>
      <c r="J89" s="189"/>
      <c r="K89" s="189"/>
      <c r="L89" s="195" t="s">
        <v>262</v>
      </c>
      <c r="M89" s="192"/>
      <c r="P89" s="11"/>
      <c r="Q89" s="11"/>
      <c r="R89" s="11"/>
    </row>
    <row r="90" spans="1:18" s="264" customFormat="1" ht="31.5" customHeight="1">
      <c r="A90" s="407"/>
      <c r="B90" s="285"/>
      <c r="C90" s="277" t="s">
        <v>263</v>
      </c>
      <c r="D90" s="278"/>
      <c r="E90" s="276"/>
      <c r="F90" s="279"/>
      <c r="G90" s="279"/>
      <c r="H90" s="279"/>
      <c r="I90" s="279"/>
      <c r="J90" s="279"/>
      <c r="K90" s="279"/>
      <c r="L90" s="285"/>
      <c r="M90" s="286"/>
      <c r="P90" s="266"/>
      <c r="Q90" s="266"/>
      <c r="R90" s="266"/>
    </row>
    <row r="91" spans="1:18" ht="35.25" customHeight="1">
      <c r="A91" s="407"/>
      <c r="B91" s="421">
        <v>1</v>
      </c>
      <c r="C91" s="424" t="s">
        <v>264</v>
      </c>
      <c r="D91" s="274">
        <v>2024</v>
      </c>
      <c r="E91" s="188" t="s">
        <v>219</v>
      </c>
      <c r="F91" s="189">
        <f>G91+H91+I91+J91+K91</f>
        <v>0</v>
      </c>
      <c r="G91" s="189"/>
      <c r="H91" s="189"/>
      <c r="I91" s="189"/>
      <c r="J91" s="189"/>
      <c r="K91" s="189"/>
      <c r="L91" s="191" t="s">
        <v>265</v>
      </c>
      <c r="M91" s="192"/>
      <c r="P91" s="11" t="s">
        <v>1036</v>
      </c>
      <c r="Q91" s="11"/>
      <c r="R91" s="11"/>
    </row>
    <row r="92" spans="1:18" ht="35.25" customHeight="1">
      <c r="A92" s="407"/>
      <c r="B92" s="422"/>
      <c r="C92" s="425"/>
      <c r="D92" s="274">
        <v>2025</v>
      </c>
      <c r="E92" s="188" t="s">
        <v>219</v>
      </c>
      <c r="F92" s="189">
        <f t="shared" ref="F92:F93" si="23">G92+H92+I92+J92+K92</f>
        <v>0</v>
      </c>
      <c r="G92" s="189"/>
      <c r="H92" s="189"/>
      <c r="I92" s="189"/>
      <c r="J92" s="189"/>
      <c r="K92" s="189"/>
      <c r="L92" s="191" t="s">
        <v>265</v>
      </c>
      <c r="M92" s="192"/>
      <c r="P92" s="11"/>
      <c r="Q92" s="11"/>
      <c r="R92" s="11"/>
    </row>
    <row r="93" spans="1:18" ht="37.5" customHeight="1">
      <c r="A93" s="407"/>
      <c r="B93" s="423"/>
      <c r="C93" s="426"/>
      <c r="D93" s="274">
        <v>2026</v>
      </c>
      <c r="E93" s="188" t="s">
        <v>219</v>
      </c>
      <c r="F93" s="189">
        <f t="shared" si="23"/>
        <v>0</v>
      </c>
      <c r="G93" s="189"/>
      <c r="H93" s="189"/>
      <c r="I93" s="189"/>
      <c r="J93" s="189"/>
      <c r="K93" s="189"/>
      <c r="L93" s="191" t="s">
        <v>265</v>
      </c>
      <c r="M93" s="192"/>
      <c r="P93" s="11"/>
      <c r="Q93" s="11"/>
      <c r="R93" s="11"/>
    </row>
    <row r="94" spans="1:18" ht="50.25" customHeight="1">
      <c r="A94" s="407"/>
      <c r="B94" s="421">
        <v>2</v>
      </c>
      <c r="C94" s="424" t="s">
        <v>266</v>
      </c>
      <c r="D94" s="274">
        <v>2024</v>
      </c>
      <c r="E94" s="188" t="s">
        <v>219</v>
      </c>
      <c r="F94" s="189">
        <f>G94+H94+I94+J94+K94</f>
        <v>2000</v>
      </c>
      <c r="G94" s="189"/>
      <c r="H94" s="189"/>
      <c r="I94" s="189">
        <v>2000</v>
      </c>
      <c r="J94" s="189"/>
      <c r="K94" s="189"/>
      <c r="L94" s="191">
        <v>2700</v>
      </c>
      <c r="M94" s="192"/>
      <c r="P94" s="11"/>
      <c r="Q94" s="11"/>
      <c r="R94" s="11"/>
    </row>
    <row r="95" spans="1:18" ht="50.25" customHeight="1">
      <c r="A95" s="407"/>
      <c r="B95" s="422"/>
      <c r="C95" s="425"/>
      <c r="D95" s="274">
        <v>2025</v>
      </c>
      <c r="E95" s="188" t="s">
        <v>219</v>
      </c>
      <c r="F95" s="189">
        <f t="shared" ref="F95:F96" si="24">G95+H95+I95+J95+K95</f>
        <v>2000</v>
      </c>
      <c r="G95" s="189"/>
      <c r="H95" s="189"/>
      <c r="I95" s="189">
        <v>2000</v>
      </c>
      <c r="J95" s="189"/>
      <c r="K95" s="189"/>
      <c r="L95" s="191">
        <v>2700</v>
      </c>
      <c r="M95" s="192"/>
      <c r="P95" s="11"/>
      <c r="Q95" s="11"/>
      <c r="R95" s="11"/>
    </row>
    <row r="96" spans="1:18" ht="50.25" customHeight="1">
      <c r="A96" s="407"/>
      <c r="B96" s="423"/>
      <c r="C96" s="426"/>
      <c r="D96" s="274">
        <v>2026</v>
      </c>
      <c r="E96" s="188" t="s">
        <v>219</v>
      </c>
      <c r="F96" s="189">
        <f t="shared" si="24"/>
        <v>2000</v>
      </c>
      <c r="G96" s="189"/>
      <c r="H96" s="189"/>
      <c r="I96" s="189">
        <v>2000</v>
      </c>
      <c r="J96" s="189"/>
      <c r="K96" s="189"/>
      <c r="L96" s="191">
        <v>2700</v>
      </c>
      <c r="M96" s="192"/>
      <c r="P96" s="11"/>
      <c r="Q96" s="11"/>
      <c r="R96" s="11"/>
    </row>
    <row r="97" spans="1:18" ht="48.75" customHeight="1">
      <c r="A97" s="407"/>
      <c r="B97" s="421">
        <v>3</v>
      </c>
      <c r="C97" s="421" t="s">
        <v>268</v>
      </c>
      <c r="D97" s="274">
        <v>2024</v>
      </c>
      <c r="E97" s="110" t="s">
        <v>219</v>
      </c>
      <c r="F97" s="86">
        <f>G97+H97+I97+J97+K97</f>
        <v>0</v>
      </c>
      <c r="G97" s="189"/>
      <c r="H97" s="189"/>
      <c r="I97" s="189"/>
      <c r="J97" s="189"/>
      <c r="K97" s="189"/>
      <c r="L97" s="111" t="s">
        <v>270</v>
      </c>
      <c r="M97" s="87"/>
      <c r="P97" s="11"/>
      <c r="Q97" s="11"/>
      <c r="R97" s="11"/>
    </row>
    <row r="98" spans="1:18" ht="48.75" customHeight="1">
      <c r="A98" s="407"/>
      <c r="B98" s="422"/>
      <c r="C98" s="422"/>
      <c r="D98" s="274">
        <v>2025</v>
      </c>
      <c r="E98" s="110" t="s">
        <v>219</v>
      </c>
      <c r="F98" s="86">
        <f t="shared" ref="F98:F99" si="25">G98+H98+I98+J98+K98</f>
        <v>0</v>
      </c>
      <c r="G98" s="189"/>
      <c r="H98" s="189"/>
      <c r="I98" s="189"/>
      <c r="J98" s="189"/>
      <c r="K98" s="189"/>
      <c r="L98" s="111" t="s">
        <v>270</v>
      </c>
      <c r="M98" s="87"/>
      <c r="P98" s="11"/>
      <c r="Q98" s="11"/>
      <c r="R98" s="11"/>
    </row>
    <row r="99" spans="1:18" ht="48.75" customHeight="1">
      <c r="A99" s="407"/>
      <c r="B99" s="423"/>
      <c r="C99" s="423"/>
      <c r="D99" s="274">
        <v>2026</v>
      </c>
      <c r="E99" s="110" t="s">
        <v>219</v>
      </c>
      <c r="F99" s="86">
        <f t="shared" si="25"/>
        <v>0</v>
      </c>
      <c r="G99" s="189"/>
      <c r="H99" s="189"/>
      <c r="I99" s="189"/>
      <c r="J99" s="189"/>
      <c r="K99" s="189"/>
      <c r="L99" s="111" t="s">
        <v>270</v>
      </c>
      <c r="M99" s="87"/>
      <c r="P99" s="11"/>
      <c r="Q99" s="11"/>
      <c r="R99" s="11"/>
    </row>
    <row r="100" spans="1:18" ht="42.75" customHeight="1">
      <c r="A100" s="407"/>
      <c r="B100" s="421">
        <v>4</v>
      </c>
      <c r="C100" s="424" t="s">
        <v>734</v>
      </c>
      <c r="D100" s="274">
        <v>2024</v>
      </c>
      <c r="E100" s="188" t="s">
        <v>219</v>
      </c>
      <c r="F100" s="189">
        <f>G100+H100+I100+J100+K100</f>
        <v>0</v>
      </c>
      <c r="G100" s="189"/>
      <c r="H100" s="189"/>
      <c r="I100" s="189"/>
      <c r="J100" s="189"/>
      <c r="K100" s="189"/>
      <c r="L100" s="191" t="s">
        <v>269</v>
      </c>
      <c r="M100" s="87"/>
      <c r="P100" s="11"/>
      <c r="Q100" s="11"/>
      <c r="R100" s="11"/>
    </row>
    <row r="101" spans="1:18" ht="39" customHeight="1">
      <c r="A101" s="407"/>
      <c r="B101" s="422"/>
      <c r="C101" s="425"/>
      <c r="D101" s="274">
        <v>2025</v>
      </c>
      <c r="E101" s="188" t="s">
        <v>219</v>
      </c>
      <c r="F101" s="189">
        <f t="shared" ref="F101:F102" si="26">G101+H101+I101+J101+K101</f>
        <v>0</v>
      </c>
      <c r="G101" s="189"/>
      <c r="H101" s="189"/>
      <c r="I101" s="189"/>
      <c r="J101" s="189"/>
      <c r="K101" s="189"/>
      <c r="L101" s="191" t="s">
        <v>269</v>
      </c>
      <c r="M101" s="87"/>
      <c r="P101" s="11"/>
      <c r="Q101" s="11"/>
      <c r="R101" s="11"/>
    </row>
    <row r="102" spans="1:18" ht="40.5" customHeight="1">
      <c r="A102" s="407"/>
      <c r="B102" s="423"/>
      <c r="C102" s="426"/>
      <c r="D102" s="274">
        <v>2026</v>
      </c>
      <c r="E102" s="188" t="s">
        <v>219</v>
      </c>
      <c r="F102" s="189">
        <f t="shared" si="26"/>
        <v>0</v>
      </c>
      <c r="G102" s="189"/>
      <c r="H102" s="189"/>
      <c r="I102" s="189"/>
      <c r="J102" s="189"/>
      <c r="K102" s="189"/>
      <c r="L102" s="191" t="s">
        <v>269</v>
      </c>
      <c r="M102" s="87"/>
      <c r="P102" s="11"/>
      <c r="Q102" s="11"/>
      <c r="R102" s="11"/>
    </row>
    <row r="103" spans="1:18" ht="41.25" customHeight="1">
      <c r="A103" s="407"/>
      <c r="B103" s="421">
        <v>5</v>
      </c>
      <c r="C103" s="453" t="s">
        <v>271</v>
      </c>
      <c r="D103" s="274">
        <v>2024</v>
      </c>
      <c r="E103" s="110" t="s">
        <v>219</v>
      </c>
      <c r="F103" s="86">
        <f>G103+H103+I103+J103+K103</f>
        <v>0</v>
      </c>
      <c r="G103" s="189"/>
      <c r="H103" s="189"/>
      <c r="I103" s="189"/>
      <c r="J103" s="189"/>
      <c r="K103" s="189"/>
      <c r="L103" s="111" t="s">
        <v>269</v>
      </c>
      <c r="M103" s="87"/>
      <c r="P103" s="43" t="s">
        <v>1037</v>
      </c>
      <c r="Q103" s="11"/>
      <c r="R103" s="11"/>
    </row>
    <row r="104" spans="1:18" ht="41.25" customHeight="1">
      <c r="A104" s="407"/>
      <c r="B104" s="422"/>
      <c r="C104" s="454"/>
      <c r="D104" s="274">
        <v>2025</v>
      </c>
      <c r="E104" s="110" t="s">
        <v>219</v>
      </c>
      <c r="F104" s="86">
        <f t="shared" ref="F104:F105" si="27">G104+H104+I104+J104+K104</f>
        <v>0</v>
      </c>
      <c r="G104" s="189"/>
      <c r="H104" s="189"/>
      <c r="I104" s="189"/>
      <c r="J104" s="189"/>
      <c r="K104" s="189"/>
      <c r="L104" s="111" t="s">
        <v>269</v>
      </c>
      <c r="M104" s="87"/>
      <c r="P104" s="43"/>
      <c r="Q104" s="11"/>
      <c r="R104" s="11"/>
    </row>
    <row r="105" spans="1:18" ht="41.25" customHeight="1">
      <c r="A105" s="407"/>
      <c r="B105" s="423"/>
      <c r="C105" s="455"/>
      <c r="D105" s="274">
        <v>2026</v>
      </c>
      <c r="E105" s="110" t="s">
        <v>219</v>
      </c>
      <c r="F105" s="86">
        <f t="shared" si="27"/>
        <v>0</v>
      </c>
      <c r="G105" s="189"/>
      <c r="H105" s="189"/>
      <c r="I105" s="189"/>
      <c r="J105" s="189"/>
      <c r="K105" s="189"/>
      <c r="L105" s="111" t="s">
        <v>269</v>
      </c>
      <c r="M105" s="87"/>
      <c r="P105" s="43"/>
      <c r="Q105" s="11"/>
      <c r="R105" s="11"/>
    </row>
    <row r="106" spans="1:18" ht="41.25" customHeight="1">
      <c r="A106" s="407"/>
      <c r="B106" s="421">
        <v>5</v>
      </c>
      <c r="C106" s="453" t="s">
        <v>272</v>
      </c>
      <c r="D106" s="274">
        <v>2024</v>
      </c>
      <c r="E106" s="110" t="s">
        <v>219</v>
      </c>
      <c r="F106" s="86">
        <f>G106+H106+I106+J106+K106</f>
        <v>0</v>
      </c>
      <c r="G106" s="189"/>
      <c r="H106" s="189"/>
      <c r="I106" s="189"/>
      <c r="J106" s="189"/>
      <c r="K106" s="189"/>
      <c r="L106" s="111" t="s">
        <v>1050</v>
      </c>
      <c r="M106" s="87"/>
      <c r="P106" s="43" t="s">
        <v>1037</v>
      </c>
      <c r="Q106" s="11"/>
      <c r="R106" s="11"/>
    </row>
    <row r="107" spans="1:18" ht="41.25" customHeight="1">
      <c r="A107" s="407"/>
      <c r="B107" s="422"/>
      <c r="C107" s="454"/>
      <c r="D107" s="274">
        <v>2025</v>
      </c>
      <c r="E107" s="110" t="s">
        <v>219</v>
      </c>
      <c r="F107" s="86">
        <f t="shared" ref="F107:F108" si="28">G107+H107+I107+J107+K107</f>
        <v>0</v>
      </c>
      <c r="G107" s="189"/>
      <c r="H107" s="189"/>
      <c r="I107" s="189"/>
      <c r="J107" s="189"/>
      <c r="K107" s="189"/>
      <c r="L107" s="111" t="s">
        <v>1050</v>
      </c>
      <c r="M107" s="87"/>
      <c r="P107" s="43"/>
      <c r="Q107" s="11"/>
      <c r="R107" s="11"/>
    </row>
    <row r="108" spans="1:18" ht="41.25" customHeight="1">
      <c r="A108" s="407"/>
      <c r="B108" s="423"/>
      <c r="C108" s="455"/>
      <c r="D108" s="274">
        <v>2026</v>
      </c>
      <c r="E108" s="110" t="s">
        <v>219</v>
      </c>
      <c r="F108" s="86">
        <f t="shared" si="28"/>
        <v>0</v>
      </c>
      <c r="G108" s="189"/>
      <c r="H108" s="189"/>
      <c r="I108" s="189"/>
      <c r="J108" s="189"/>
      <c r="K108" s="189"/>
      <c r="L108" s="111" t="s">
        <v>1050</v>
      </c>
      <c r="M108" s="87"/>
      <c r="P108" s="43"/>
      <c r="Q108" s="11"/>
      <c r="R108" s="11"/>
    </row>
    <row r="109" spans="1:18" s="264" customFormat="1" ht="32.25" customHeight="1">
      <c r="A109" s="407"/>
      <c r="B109" s="276"/>
      <c r="C109" s="277" t="s">
        <v>274</v>
      </c>
      <c r="D109" s="278"/>
      <c r="E109" s="276"/>
      <c r="F109" s="279"/>
      <c r="G109" s="279"/>
      <c r="H109" s="279"/>
      <c r="I109" s="279"/>
      <c r="J109" s="279"/>
      <c r="K109" s="279"/>
      <c r="L109" s="284"/>
      <c r="M109" s="284"/>
      <c r="P109" s="266"/>
      <c r="Q109" s="266"/>
      <c r="R109" s="266"/>
    </row>
    <row r="110" spans="1:18" ht="39" customHeight="1">
      <c r="A110" s="407"/>
      <c r="B110" s="421">
        <v>1</v>
      </c>
      <c r="C110" s="421" t="s">
        <v>275</v>
      </c>
      <c r="D110" s="274">
        <v>2024</v>
      </c>
      <c r="E110" s="110" t="s">
        <v>219</v>
      </c>
      <c r="F110" s="86">
        <f>G110+H110+I110+J110+K110</f>
        <v>0</v>
      </c>
      <c r="G110" s="189"/>
      <c r="H110" s="189"/>
      <c r="I110" s="189"/>
      <c r="J110" s="189"/>
      <c r="K110" s="189"/>
      <c r="L110" s="93" t="s">
        <v>269</v>
      </c>
      <c r="M110" s="87"/>
      <c r="P110" s="11" t="s">
        <v>1038</v>
      </c>
      <c r="Q110" s="11"/>
      <c r="R110" s="11"/>
    </row>
    <row r="111" spans="1:18" ht="39" customHeight="1">
      <c r="A111" s="407"/>
      <c r="B111" s="422"/>
      <c r="C111" s="422"/>
      <c r="D111" s="274">
        <v>2025</v>
      </c>
      <c r="E111" s="110" t="s">
        <v>219</v>
      </c>
      <c r="F111" s="86">
        <f t="shared" ref="F111:F112" si="29">G111+H111+I111+J111+K111</f>
        <v>0</v>
      </c>
      <c r="G111" s="189"/>
      <c r="H111" s="189"/>
      <c r="I111" s="189"/>
      <c r="J111" s="189"/>
      <c r="K111" s="189"/>
      <c r="L111" s="93" t="s">
        <v>269</v>
      </c>
      <c r="M111" s="87"/>
      <c r="P111" s="11"/>
      <c r="Q111" s="11"/>
      <c r="R111" s="11"/>
    </row>
    <row r="112" spans="1:18" ht="41.25" customHeight="1">
      <c r="A112" s="407"/>
      <c r="B112" s="423"/>
      <c r="C112" s="423"/>
      <c r="D112" s="274">
        <v>2026</v>
      </c>
      <c r="E112" s="110" t="s">
        <v>219</v>
      </c>
      <c r="F112" s="86">
        <f t="shared" si="29"/>
        <v>0</v>
      </c>
      <c r="G112" s="189"/>
      <c r="H112" s="189"/>
      <c r="I112" s="189"/>
      <c r="J112" s="189"/>
      <c r="K112" s="189"/>
      <c r="L112" s="93" t="s">
        <v>269</v>
      </c>
      <c r="M112" s="87"/>
      <c r="P112" s="11"/>
      <c r="Q112" s="11"/>
      <c r="R112" s="11"/>
    </row>
    <row r="113" spans="1:18" ht="39" customHeight="1">
      <c r="A113" s="407"/>
      <c r="B113" s="421">
        <v>2</v>
      </c>
      <c r="C113" s="421" t="s">
        <v>276</v>
      </c>
      <c r="D113" s="274">
        <v>2024</v>
      </c>
      <c r="E113" s="110" t="s">
        <v>219</v>
      </c>
      <c r="F113" s="86">
        <f>G113+H113+I113+J113+K113</f>
        <v>0</v>
      </c>
      <c r="G113" s="189"/>
      <c r="H113" s="189"/>
      <c r="I113" s="189"/>
      <c r="J113" s="189"/>
      <c r="K113" s="189"/>
      <c r="L113" s="93" t="s">
        <v>269</v>
      </c>
      <c r="M113" s="31"/>
      <c r="P113" s="11" t="s">
        <v>799</v>
      </c>
      <c r="Q113" s="11"/>
      <c r="R113" s="11"/>
    </row>
    <row r="114" spans="1:18" ht="33" customHeight="1">
      <c r="A114" s="407"/>
      <c r="B114" s="422"/>
      <c r="C114" s="422"/>
      <c r="D114" s="274">
        <v>2025</v>
      </c>
      <c r="E114" s="110" t="s">
        <v>219</v>
      </c>
      <c r="F114" s="86">
        <f t="shared" ref="F114:F115" si="30">G114+H114+I114+J114+K114</f>
        <v>0</v>
      </c>
      <c r="G114" s="189"/>
      <c r="H114" s="189"/>
      <c r="I114" s="189"/>
      <c r="J114" s="189"/>
      <c r="K114" s="189"/>
      <c r="L114" s="93" t="s">
        <v>269</v>
      </c>
      <c r="M114" s="31"/>
      <c r="P114" s="11"/>
      <c r="Q114" s="11"/>
      <c r="R114" s="11"/>
    </row>
    <row r="115" spans="1:18" ht="36.75" customHeight="1">
      <c r="A115" s="407"/>
      <c r="B115" s="423"/>
      <c r="C115" s="423"/>
      <c r="D115" s="274">
        <v>2026</v>
      </c>
      <c r="E115" s="110" t="s">
        <v>219</v>
      </c>
      <c r="F115" s="86">
        <f t="shared" si="30"/>
        <v>0</v>
      </c>
      <c r="G115" s="189"/>
      <c r="H115" s="189"/>
      <c r="I115" s="189"/>
      <c r="J115" s="189"/>
      <c r="K115" s="189"/>
      <c r="L115" s="93" t="s">
        <v>269</v>
      </c>
      <c r="M115" s="31"/>
      <c r="P115" s="11"/>
      <c r="Q115" s="11"/>
      <c r="R115" s="11"/>
    </row>
    <row r="116" spans="1:18" ht="48" customHeight="1">
      <c r="A116" s="407"/>
      <c r="B116" s="421">
        <v>3</v>
      </c>
      <c r="C116" s="421" t="s">
        <v>277</v>
      </c>
      <c r="D116" s="274">
        <v>2024</v>
      </c>
      <c r="E116" s="110" t="s">
        <v>219</v>
      </c>
      <c r="F116" s="86">
        <f>G116+H116+I116+J116+K116</f>
        <v>0</v>
      </c>
      <c r="G116" s="189"/>
      <c r="H116" s="189"/>
      <c r="I116" s="189"/>
      <c r="J116" s="189"/>
      <c r="K116" s="189"/>
      <c r="L116" s="93" t="s">
        <v>269</v>
      </c>
      <c r="M116" s="87"/>
      <c r="P116" s="11"/>
      <c r="Q116" s="11"/>
      <c r="R116" s="11"/>
    </row>
    <row r="117" spans="1:18" ht="48" customHeight="1">
      <c r="A117" s="407"/>
      <c r="B117" s="422"/>
      <c r="C117" s="422"/>
      <c r="D117" s="274">
        <v>2025</v>
      </c>
      <c r="E117" s="110" t="s">
        <v>219</v>
      </c>
      <c r="F117" s="86">
        <f t="shared" ref="F117:F118" si="31">G117+H117+I117+J117+K117</f>
        <v>0</v>
      </c>
      <c r="G117" s="189"/>
      <c r="H117" s="189"/>
      <c r="I117" s="189"/>
      <c r="J117" s="189"/>
      <c r="K117" s="189"/>
      <c r="L117" s="93" t="s">
        <v>269</v>
      </c>
      <c r="M117" s="87"/>
      <c r="P117" s="11"/>
      <c r="Q117" s="11"/>
      <c r="R117" s="11"/>
    </row>
    <row r="118" spans="1:18" ht="48" customHeight="1">
      <c r="A118" s="407"/>
      <c r="B118" s="423"/>
      <c r="C118" s="423"/>
      <c r="D118" s="274">
        <v>2026</v>
      </c>
      <c r="E118" s="110" t="s">
        <v>219</v>
      </c>
      <c r="F118" s="86">
        <f t="shared" si="31"/>
        <v>0</v>
      </c>
      <c r="G118" s="189"/>
      <c r="H118" s="189"/>
      <c r="I118" s="189"/>
      <c r="J118" s="189"/>
      <c r="K118" s="189"/>
      <c r="L118" s="93" t="s">
        <v>269</v>
      </c>
      <c r="M118" s="87"/>
      <c r="P118" s="11"/>
      <c r="Q118" s="11"/>
      <c r="R118" s="11"/>
    </row>
    <row r="119" spans="1:18" s="264" customFormat="1" ht="48.75" customHeight="1">
      <c r="A119" s="407"/>
      <c r="B119" s="282"/>
      <c r="C119" s="277" t="s">
        <v>278</v>
      </c>
      <c r="D119" s="278"/>
      <c r="E119" s="276"/>
      <c r="F119" s="279"/>
      <c r="G119" s="279"/>
      <c r="H119" s="279"/>
      <c r="I119" s="279"/>
      <c r="J119" s="279"/>
      <c r="K119" s="279"/>
      <c r="L119" s="276"/>
      <c r="M119" s="283"/>
      <c r="P119" s="266"/>
      <c r="Q119" s="266"/>
      <c r="R119" s="266"/>
    </row>
    <row r="120" spans="1:18" ht="42" customHeight="1">
      <c r="A120" s="407"/>
      <c r="B120" s="421">
        <v>1</v>
      </c>
      <c r="C120" s="421" t="s">
        <v>279</v>
      </c>
      <c r="D120" s="274">
        <v>2024</v>
      </c>
      <c r="E120" s="110" t="s">
        <v>219</v>
      </c>
      <c r="F120" s="86">
        <f>G120+H120+I120+J120+K120</f>
        <v>0</v>
      </c>
      <c r="G120" s="189"/>
      <c r="H120" s="189"/>
      <c r="I120" s="189"/>
      <c r="J120" s="189"/>
      <c r="K120" s="189"/>
      <c r="L120" s="91" t="s">
        <v>280</v>
      </c>
      <c r="M120" s="87"/>
      <c r="P120" s="11"/>
      <c r="Q120" s="11"/>
      <c r="R120" s="11"/>
    </row>
    <row r="121" spans="1:18" ht="51" customHeight="1">
      <c r="A121" s="407"/>
      <c r="B121" s="422"/>
      <c r="C121" s="422"/>
      <c r="D121" s="274">
        <v>2025</v>
      </c>
      <c r="E121" s="110" t="s">
        <v>219</v>
      </c>
      <c r="F121" s="86">
        <f t="shared" ref="F121:F122" si="32">G121+H121+I121+J121+K121</f>
        <v>0</v>
      </c>
      <c r="G121" s="189"/>
      <c r="H121" s="189"/>
      <c r="I121" s="189"/>
      <c r="J121" s="189"/>
      <c r="K121" s="189"/>
      <c r="L121" s="91" t="s">
        <v>280</v>
      </c>
      <c r="M121" s="87"/>
      <c r="P121" s="11"/>
      <c r="Q121" s="11"/>
      <c r="R121" s="11"/>
    </row>
    <row r="122" spans="1:18" ht="43.5" customHeight="1">
      <c r="A122" s="407"/>
      <c r="B122" s="423"/>
      <c r="C122" s="423"/>
      <c r="D122" s="274">
        <v>2026</v>
      </c>
      <c r="E122" s="110" t="s">
        <v>219</v>
      </c>
      <c r="F122" s="86">
        <f t="shared" si="32"/>
        <v>0</v>
      </c>
      <c r="G122" s="189"/>
      <c r="H122" s="189"/>
      <c r="I122" s="189"/>
      <c r="J122" s="189"/>
      <c r="K122" s="189"/>
      <c r="L122" s="91" t="s">
        <v>280</v>
      </c>
      <c r="M122" s="87"/>
      <c r="P122" s="11"/>
      <c r="Q122" s="11"/>
      <c r="R122" s="11"/>
    </row>
    <row r="123" spans="1:18" ht="39" customHeight="1">
      <c r="A123" s="407"/>
      <c r="B123" s="421">
        <v>2</v>
      </c>
      <c r="C123" s="421" t="s">
        <v>281</v>
      </c>
      <c r="D123" s="274">
        <v>2024</v>
      </c>
      <c r="E123" s="110" t="s">
        <v>219</v>
      </c>
      <c r="F123" s="86">
        <f>G123+H123+I123+J123+K123</f>
        <v>0</v>
      </c>
      <c r="G123" s="189"/>
      <c r="H123" s="189"/>
      <c r="I123" s="189"/>
      <c r="J123" s="189"/>
      <c r="K123" s="189"/>
      <c r="L123" s="110" t="s">
        <v>282</v>
      </c>
      <c r="M123" s="87"/>
      <c r="P123" s="11"/>
      <c r="Q123" s="11"/>
      <c r="R123" s="11"/>
    </row>
    <row r="124" spans="1:18" ht="40.5" customHeight="1">
      <c r="A124" s="407"/>
      <c r="B124" s="422"/>
      <c r="C124" s="422"/>
      <c r="D124" s="274">
        <v>2025</v>
      </c>
      <c r="E124" s="110" t="s">
        <v>219</v>
      </c>
      <c r="F124" s="86">
        <f t="shared" ref="F124:F125" si="33">G124+H124+I124+J124+K124</f>
        <v>0</v>
      </c>
      <c r="G124" s="189"/>
      <c r="H124" s="189"/>
      <c r="I124" s="189"/>
      <c r="J124" s="189"/>
      <c r="K124" s="189"/>
      <c r="L124" s="110" t="s">
        <v>282</v>
      </c>
      <c r="M124" s="87"/>
      <c r="P124" s="11"/>
      <c r="Q124" s="11"/>
      <c r="R124" s="11"/>
    </row>
    <row r="125" spans="1:18" ht="42.75" customHeight="1">
      <c r="A125" s="407"/>
      <c r="B125" s="423"/>
      <c r="C125" s="423"/>
      <c r="D125" s="274">
        <v>2026</v>
      </c>
      <c r="E125" s="110" t="s">
        <v>219</v>
      </c>
      <c r="F125" s="86">
        <f t="shared" si="33"/>
        <v>0</v>
      </c>
      <c r="G125" s="189"/>
      <c r="H125" s="189"/>
      <c r="I125" s="189"/>
      <c r="J125" s="189"/>
      <c r="K125" s="189"/>
      <c r="L125" s="110" t="s">
        <v>282</v>
      </c>
      <c r="M125" s="87"/>
      <c r="P125" s="11"/>
      <c r="Q125" s="11"/>
      <c r="R125" s="11"/>
    </row>
    <row r="126" spans="1:18" ht="38.25" customHeight="1">
      <c r="A126" s="407"/>
      <c r="B126" s="421">
        <v>3</v>
      </c>
      <c r="C126" s="421" t="s">
        <v>283</v>
      </c>
      <c r="D126" s="274">
        <v>2024</v>
      </c>
      <c r="E126" s="110" t="s">
        <v>219</v>
      </c>
      <c r="F126" s="86">
        <f>G126+H126+I126+J126+K126</f>
        <v>0</v>
      </c>
      <c r="G126" s="189"/>
      <c r="H126" s="189"/>
      <c r="I126" s="189"/>
      <c r="J126" s="189"/>
      <c r="K126" s="189"/>
      <c r="L126" s="110" t="s">
        <v>282</v>
      </c>
      <c r="M126" s="87"/>
      <c r="P126" s="11"/>
      <c r="Q126" s="11">
        <v>1</v>
      </c>
      <c r="R126" s="11"/>
    </row>
    <row r="127" spans="1:18" ht="43.5" customHeight="1">
      <c r="A127" s="407"/>
      <c r="B127" s="422"/>
      <c r="C127" s="422"/>
      <c r="D127" s="274">
        <v>2025</v>
      </c>
      <c r="E127" s="110" t="s">
        <v>219</v>
      </c>
      <c r="F127" s="86">
        <f t="shared" ref="F127:F128" si="34">G127+H127+I127+J127+K127</f>
        <v>0</v>
      </c>
      <c r="G127" s="189"/>
      <c r="H127" s="189"/>
      <c r="I127" s="189"/>
      <c r="J127" s="189"/>
      <c r="K127" s="189"/>
      <c r="L127" s="110" t="s">
        <v>282</v>
      </c>
      <c r="M127" s="87"/>
      <c r="P127" s="11"/>
      <c r="Q127" s="11"/>
      <c r="R127" s="11"/>
    </row>
    <row r="128" spans="1:18" ht="43.5" customHeight="1">
      <c r="A128" s="407"/>
      <c r="B128" s="423"/>
      <c r="C128" s="423"/>
      <c r="D128" s="274">
        <v>2026</v>
      </c>
      <c r="E128" s="110" t="s">
        <v>219</v>
      </c>
      <c r="F128" s="86">
        <f t="shared" si="34"/>
        <v>0</v>
      </c>
      <c r="G128" s="189"/>
      <c r="H128" s="189"/>
      <c r="I128" s="189"/>
      <c r="J128" s="189"/>
      <c r="K128" s="189"/>
      <c r="L128" s="110" t="s">
        <v>282</v>
      </c>
      <c r="M128" s="87"/>
      <c r="P128" s="11"/>
      <c r="Q128" s="11"/>
      <c r="R128" s="11"/>
    </row>
    <row r="129" spans="1:18" ht="30" customHeight="1">
      <c r="A129" s="407"/>
      <c r="B129" s="421">
        <v>4</v>
      </c>
      <c r="C129" s="421" t="s">
        <v>284</v>
      </c>
      <c r="D129" s="274">
        <v>2024</v>
      </c>
      <c r="E129" s="110" t="s">
        <v>219</v>
      </c>
      <c r="F129" s="86">
        <f>G129+H129+I129+J129+K129</f>
        <v>0</v>
      </c>
      <c r="G129" s="189"/>
      <c r="H129" s="189"/>
      <c r="I129" s="189"/>
      <c r="J129" s="189"/>
      <c r="K129" s="189"/>
      <c r="L129" s="111" t="s">
        <v>282</v>
      </c>
      <c r="M129" s="87"/>
      <c r="P129" s="11"/>
      <c r="Q129" s="11"/>
      <c r="R129" s="11"/>
    </row>
    <row r="130" spans="1:18" ht="30" customHeight="1">
      <c r="A130" s="407"/>
      <c r="B130" s="422"/>
      <c r="C130" s="422"/>
      <c r="D130" s="274">
        <v>2025</v>
      </c>
      <c r="E130" s="110" t="s">
        <v>219</v>
      </c>
      <c r="F130" s="86">
        <f t="shared" ref="F130:F131" si="35">G130+H130+I130+J130+K130</f>
        <v>0</v>
      </c>
      <c r="G130" s="189"/>
      <c r="H130" s="189"/>
      <c r="I130" s="189"/>
      <c r="J130" s="189"/>
      <c r="K130" s="189"/>
      <c r="L130" s="111" t="s">
        <v>282</v>
      </c>
      <c r="M130" s="87"/>
      <c r="P130" s="11"/>
      <c r="Q130" s="11"/>
      <c r="R130" s="11"/>
    </row>
    <row r="131" spans="1:18" ht="30" customHeight="1">
      <c r="A131" s="407"/>
      <c r="B131" s="423"/>
      <c r="C131" s="423"/>
      <c r="D131" s="274">
        <v>2026</v>
      </c>
      <c r="E131" s="110" t="s">
        <v>219</v>
      </c>
      <c r="F131" s="86">
        <f t="shared" si="35"/>
        <v>0</v>
      </c>
      <c r="G131" s="189"/>
      <c r="H131" s="189"/>
      <c r="I131" s="189"/>
      <c r="J131" s="189"/>
      <c r="K131" s="189"/>
      <c r="L131" s="111" t="s">
        <v>282</v>
      </c>
      <c r="M131" s="87"/>
      <c r="P131" s="11"/>
      <c r="Q131" s="11"/>
      <c r="R131" s="11"/>
    </row>
    <row r="132" spans="1:18" ht="67.5" customHeight="1">
      <c r="A132" s="407"/>
      <c r="B132" s="421">
        <v>5</v>
      </c>
      <c r="C132" s="421" t="s">
        <v>285</v>
      </c>
      <c r="D132" s="274">
        <v>2024</v>
      </c>
      <c r="E132" s="110" t="s">
        <v>219</v>
      </c>
      <c r="F132" s="86">
        <f>G132+H132+I132+J132+K132</f>
        <v>0</v>
      </c>
      <c r="G132" s="189"/>
      <c r="H132" s="189"/>
      <c r="I132" s="189"/>
      <c r="J132" s="189"/>
      <c r="K132" s="189"/>
      <c r="L132" s="111" t="s">
        <v>269</v>
      </c>
      <c r="M132" s="88"/>
      <c r="P132" s="43">
        <v>20</v>
      </c>
      <c r="Q132" s="11"/>
      <c r="R132" s="11"/>
    </row>
    <row r="133" spans="1:18" ht="67.5" customHeight="1">
      <c r="A133" s="407"/>
      <c r="B133" s="422"/>
      <c r="C133" s="422"/>
      <c r="D133" s="274">
        <v>2025</v>
      </c>
      <c r="E133" s="110" t="s">
        <v>219</v>
      </c>
      <c r="F133" s="86">
        <f t="shared" ref="F133:F134" si="36">G133+H133+I133+J133+K133</f>
        <v>0</v>
      </c>
      <c r="G133" s="189"/>
      <c r="H133" s="189"/>
      <c r="I133" s="189"/>
      <c r="J133" s="189"/>
      <c r="K133" s="189"/>
      <c r="L133" s="111" t="s">
        <v>269</v>
      </c>
      <c r="M133" s="88"/>
      <c r="P133" s="43"/>
      <c r="Q133" s="11"/>
      <c r="R133" s="11"/>
    </row>
    <row r="134" spans="1:18" ht="67.5" customHeight="1">
      <c r="A134" s="407"/>
      <c r="B134" s="423"/>
      <c r="C134" s="423"/>
      <c r="D134" s="274">
        <v>2026</v>
      </c>
      <c r="E134" s="110" t="s">
        <v>219</v>
      </c>
      <c r="F134" s="86">
        <f t="shared" si="36"/>
        <v>0</v>
      </c>
      <c r="G134" s="189"/>
      <c r="H134" s="189"/>
      <c r="I134" s="189"/>
      <c r="J134" s="189"/>
      <c r="K134" s="189"/>
      <c r="L134" s="111" t="s">
        <v>269</v>
      </c>
      <c r="M134" s="88"/>
      <c r="P134" s="43"/>
      <c r="Q134" s="11"/>
      <c r="R134" s="11"/>
    </row>
    <row r="135" spans="1:18" s="264" customFormat="1" ht="16.5" customHeight="1">
      <c r="A135" s="407"/>
      <c r="B135" s="276"/>
      <c r="C135" s="277" t="s">
        <v>289</v>
      </c>
      <c r="D135" s="278"/>
      <c r="E135" s="276"/>
      <c r="F135" s="279"/>
      <c r="G135" s="279"/>
      <c r="H135" s="279"/>
      <c r="I135" s="279"/>
      <c r="J135" s="279"/>
      <c r="K135" s="279"/>
      <c r="L135" s="280"/>
      <c r="M135" s="281"/>
      <c r="P135" s="266"/>
      <c r="Q135" s="266"/>
      <c r="R135" s="266"/>
    </row>
    <row r="136" spans="1:18" ht="70.5" customHeight="1">
      <c r="A136" s="407"/>
      <c r="B136" s="406">
        <v>1</v>
      </c>
      <c r="C136" s="406" t="s">
        <v>286</v>
      </c>
      <c r="D136" s="274">
        <v>2024</v>
      </c>
      <c r="E136" s="43" t="s">
        <v>219</v>
      </c>
      <c r="F136" s="86">
        <f>G136+H136+I136+J136+K136</f>
        <v>25</v>
      </c>
      <c r="G136" s="189"/>
      <c r="H136" s="189"/>
      <c r="I136" s="189">
        <v>25</v>
      </c>
      <c r="J136" s="189"/>
      <c r="K136" s="189"/>
      <c r="L136" s="43" t="s">
        <v>287</v>
      </c>
      <c r="M136" s="42"/>
      <c r="P136" s="11"/>
      <c r="Q136" s="11"/>
      <c r="R136" s="11"/>
    </row>
    <row r="137" spans="1:18" ht="75.75" customHeight="1">
      <c r="A137" s="407"/>
      <c r="B137" s="407"/>
      <c r="C137" s="407"/>
      <c r="D137" s="274">
        <v>2025</v>
      </c>
      <c r="E137" s="43" t="s">
        <v>219</v>
      </c>
      <c r="F137" s="86">
        <f t="shared" ref="F137:F138" si="37">G137+H137+I137+J137+K137</f>
        <v>0</v>
      </c>
      <c r="G137" s="189"/>
      <c r="H137" s="189"/>
      <c r="I137" s="189"/>
      <c r="J137" s="189"/>
      <c r="K137" s="189"/>
      <c r="L137" s="43" t="s">
        <v>287</v>
      </c>
      <c r="M137" s="42"/>
      <c r="P137" s="11"/>
      <c r="Q137" s="11"/>
      <c r="R137" s="11"/>
    </row>
    <row r="138" spans="1:18" ht="72" customHeight="1">
      <c r="A138" s="407"/>
      <c r="B138" s="408"/>
      <c r="C138" s="408"/>
      <c r="D138" s="274">
        <v>2026</v>
      </c>
      <c r="E138" s="43" t="s">
        <v>219</v>
      </c>
      <c r="F138" s="86">
        <f t="shared" si="37"/>
        <v>0</v>
      </c>
      <c r="G138" s="189"/>
      <c r="H138" s="189"/>
      <c r="I138" s="189"/>
      <c r="J138" s="189"/>
      <c r="K138" s="189"/>
      <c r="L138" s="43" t="s">
        <v>287</v>
      </c>
      <c r="M138" s="42"/>
      <c r="P138" s="11"/>
      <c r="Q138" s="11"/>
      <c r="R138" s="11"/>
    </row>
    <row r="139" spans="1:18" ht="51" customHeight="1">
      <c r="A139" s="407"/>
      <c r="B139" s="406">
        <v>2</v>
      </c>
      <c r="C139" s="406" t="s">
        <v>288</v>
      </c>
      <c r="D139" s="274">
        <v>2024</v>
      </c>
      <c r="E139" s="43" t="s">
        <v>219</v>
      </c>
      <c r="F139" s="86">
        <f>G139+H139+I139+J139+K139</f>
        <v>0</v>
      </c>
      <c r="G139" s="189"/>
      <c r="H139" s="189"/>
      <c r="I139" s="189"/>
      <c r="J139" s="189"/>
      <c r="K139" s="189"/>
      <c r="L139" s="43" t="s">
        <v>292</v>
      </c>
      <c r="M139" s="42"/>
      <c r="P139" s="11"/>
      <c r="Q139" s="11"/>
      <c r="R139" s="11"/>
    </row>
    <row r="140" spans="1:18" ht="57" customHeight="1">
      <c r="A140" s="407"/>
      <c r="B140" s="407"/>
      <c r="C140" s="407"/>
      <c r="D140" s="274">
        <v>2025</v>
      </c>
      <c r="E140" s="43" t="s">
        <v>219</v>
      </c>
      <c r="F140" s="86">
        <f t="shared" ref="F140:F156" si="38">G140+H140+I140+J140+K140</f>
        <v>0</v>
      </c>
      <c r="G140" s="189"/>
      <c r="H140" s="189"/>
      <c r="I140" s="189"/>
      <c r="J140" s="189"/>
      <c r="K140" s="189"/>
      <c r="L140" s="43" t="s">
        <v>292</v>
      </c>
      <c r="M140" s="42"/>
      <c r="P140" s="11"/>
      <c r="Q140" s="11"/>
      <c r="R140" s="11"/>
    </row>
    <row r="141" spans="1:18" ht="122.25" customHeight="1">
      <c r="A141" s="408"/>
      <c r="B141" s="408"/>
      <c r="C141" s="408"/>
      <c r="D141" s="274">
        <v>2026</v>
      </c>
      <c r="E141" s="43" t="s">
        <v>219</v>
      </c>
      <c r="F141" s="86">
        <f t="shared" si="38"/>
        <v>0</v>
      </c>
      <c r="G141" s="189"/>
      <c r="H141" s="189"/>
      <c r="I141" s="189"/>
      <c r="J141" s="189"/>
      <c r="K141" s="189"/>
      <c r="L141" s="43" t="s">
        <v>292</v>
      </c>
      <c r="M141" s="42"/>
      <c r="P141" s="11"/>
      <c r="Q141" s="11"/>
      <c r="R141" s="11"/>
    </row>
    <row r="142" spans="1:18" ht="57" customHeight="1">
      <c r="A142" s="406" t="s">
        <v>1043</v>
      </c>
      <c r="B142" s="406">
        <v>1</v>
      </c>
      <c r="C142" s="406" t="s">
        <v>1090</v>
      </c>
      <c r="D142" s="274">
        <v>2024</v>
      </c>
      <c r="E142" s="43" t="s">
        <v>219</v>
      </c>
      <c r="F142" s="86">
        <f t="shared" si="38"/>
        <v>0</v>
      </c>
      <c r="G142" s="189"/>
      <c r="H142" s="189"/>
      <c r="I142" s="189"/>
      <c r="J142" s="189"/>
      <c r="K142" s="189"/>
      <c r="L142" s="43" t="s">
        <v>292</v>
      </c>
      <c r="M142" s="43"/>
      <c r="P142" s="11"/>
      <c r="Q142" s="11"/>
      <c r="R142" s="11"/>
    </row>
    <row r="143" spans="1:18" ht="66.75" customHeight="1">
      <c r="A143" s="407"/>
      <c r="B143" s="407"/>
      <c r="C143" s="407"/>
      <c r="D143" s="274">
        <v>2025</v>
      </c>
      <c r="E143" s="43" t="s">
        <v>219</v>
      </c>
      <c r="F143" s="86">
        <f t="shared" si="38"/>
        <v>0</v>
      </c>
      <c r="G143" s="189"/>
      <c r="H143" s="189"/>
      <c r="I143" s="189"/>
      <c r="J143" s="189"/>
      <c r="K143" s="189"/>
      <c r="L143" s="43" t="s">
        <v>292</v>
      </c>
      <c r="M143" s="43"/>
      <c r="P143" s="11"/>
      <c r="Q143" s="11"/>
      <c r="R143" s="11"/>
    </row>
    <row r="144" spans="1:18" ht="66.75" customHeight="1">
      <c r="A144" s="407"/>
      <c r="B144" s="408"/>
      <c r="C144" s="408"/>
      <c r="D144" s="274">
        <v>2026</v>
      </c>
      <c r="E144" s="43" t="s">
        <v>219</v>
      </c>
      <c r="F144" s="86">
        <f t="shared" si="38"/>
        <v>0</v>
      </c>
      <c r="G144" s="189"/>
      <c r="H144" s="189"/>
      <c r="I144" s="189"/>
      <c r="J144" s="189"/>
      <c r="K144" s="189"/>
      <c r="L144" s="43" t="s">
        <v>292</v>
      </c>
      <c r="M144" s="43"/>
      <c r="P144" s="11"/>
      <c r="Q144" s="11"/>
      <c r="R144" s="11"/>
    </row>
    <row r="145" spans="1:18" ht="65.25" customHeight="1">
      <c r="A145" s="407"/>
      <c r="B145" s="406">
        <v>2</v>
      </c>
      <c r="C145" s="406" t="s">
        <v>682</v>
      </c>
      <c r="D145" s="274">
        <v>2024</v>
      </c>
      <c r="E145" s="43" t="s">
        <v>219</v>
      </c>
      <c r="F145" s="86">
        <f t="shared" si="38"/>
        <v>0</v>
      </c>
      <c r="G145" s="189"/>
      <c r="H145" s="189"/>
      <c r="I145" s="189"/>
      <c r="J145" s="189"/>
      <c r="K145" s="189"/>
      <c r="L145" s="43" t="s">
        <v>292</v>
      </c>
      <c r="M145" s="43"/>
      <c r="P145" s="11"/>
      <c r="Q145" s="11"/>
      <c r="R145" s="11"/>
    </row>
    <row r="146" spans="1:18" ht="50.25" customHeight="1">
      <c r="A146" s="407"/>
      <c r="B146" s="407"/>
      <c r="C146" s="407"/>
      <c r="D146" s="274">
        <v>2025</v>
      </c>
      <c r="E146" s="43" t="s">
        <v>219</v>
      </c>
      <c r="F146" s="86">
        <f t="shared" si="38"/>
        <v>0</v>
      </c>
      <c r="G146" s="189"/>
      <c r="H146" s="189"/>
      <c r="I146" s="189"/>
      <c r="J146" s="189"/>
      <c r="K146" s="189"/>
      <c r="L146" s="43" t="s">
        <v>292</v>
      </c>
      <c r="M146" s="43"/>
      <c r="P146" s="11"/>
      <c r="Q146" s="11"/>
      <c r="R146" s="11"/>
    </row>
    <row r="147" spans="1:18" ht="52.5" customHeight="1">
      <c r="A147" s="407"/>
      <c r="B147" s="408"/>
      <c r="C147" s="408"/>
      <c r="D147" s="274">
        <v>2026</v>
      </c>
      <c r="E147" s="43" t="s">
        <v>219</v>
      </c>
      <c r="F147" s="86">
        <f t="shared" si="38"/>
        <v>0</v>
      </c>
      <c r="G147" s="189"/>
      <c r="H147" s="189"/>
      <c r="I147" s="189"/>
      <c r="J147" s="189"/>
      <c r="K147" s="189"/>
      <c r="L147" s="43" t="s">
        <v>292</v>
      </c>
      <c r="M147" s="43"/>
      <c r="P147" s="11"/>
      <c r="Q147" s="11"/>
      <c r="R147" s="11"/>
    </row>
    <row r="148" spans="1:18" ht="105.75" customHeight="1">
      <c r="A148" s="407"/>
      <c r="B148" s="406">
        <v>3</v>
      </c>
      <c r="C148" s="406" t="s">
        <v>713</v>
      </c>
      <c r="D148" s="274">
        <v>2024</v>
      </c>
      <c r="E148" s="43" t="s">
        <v>290</v>
      </c>
      <c r="F148" s="86">
        <f t="shared" si="38"/>
        <v>0</v>
      </c>
      <c r="G148" s="189"/>
      <c r="H148" s="189"/>
      <c r="I148" s="189"/>
      <c r="J148" s="189"/>
      <c r="K148" s="189"/>
      <c r="L148" s="43" t="s">
        <v>291</v>
      </c>
      <c r="M148" s="43"/>
      <c r="P148" s="11"/>
      <c r="Q148" s="11"/>
      <c r="R148" s="11"/>
    </row>
    <row r="149" spans="1:18" ht="98.25" customHeight="1">
      <c r="A149" s="407"/>
      <c r="B149" s="407"/>
      <c r="C149" s="407"/>
      <c r="D149" s="274">
        <v>2025</v>
      </c>
      <c r="E149" s="43" t="s">
        <v>290</v>
      </c>
      <c r="F149" s="86">
        <f t="shared" si="38"/>
        <v>0</v>
      </c>
      <c r="G149" s="189"/>
      <c r="H149" s="189"/>
      <c r="I149" s="189"/>
      <c r="J149" s="189"/>
      <c r="K149" s="189"/>
      <c r="L149" s="43" t="s">
        <v>291</v>
      </c>
      <c r="M149" s="43"/>
      <c r="P149" s="11"/>
      <c r="Q149" s="11"/>
      <c r="R149" s="11"/>
    </row>
    <row r="150" spans="1:18" ht="98.25" customHeight="1">
      <c r="A150" s="407"/>
      <c r="B150" s="408"/>
      <c r="C150" s="408"/>
      <c r="D150" s="274">
        <v>2026</v>
      </c>
      <c r="E150" s="43" t="s">
        <v>290</v>
      </c>
      <c r="F150" s="86">
        <f t="shared" si="38"/>
        <v>0</v>
      </c>
      <c r="G150" s="189"/>
      <c r="H150" s="189"/>
      <c r="I150" s="189"/>
      <c r="J150" s="189"/>
      <c r="K150" s="189"/>
      <c r="L150" s="43" t="s">
        <v>291</v>
      </c>
      <c r="M150" s="43"/>
      <c r="P150" s="11"/>
      <c r="Q150" s="11"/>
      <c r="R150" s="11"/>
    </row>
    <row r="151" spans="1:18" ht="84.75" customHeight="1">
      <c r="A151" s="407"/>
      <c r="B151" s="406">
        <v>4</v>
      </c>
      <c r="C151" s="406" t="s">
        <v>1091</v>
      </c>
      <c r="D151" s="274">
        <v>2024</v>
      </c>
      <c r="E151" s="43" t="s">
        <v>290</v>
      </c>
      <c r="F151" s="86">
        <f t="shared" si="38"/>
        <v>0</v>
      </c>
      <c r="G151" s="189"/>
      <c r="H151" s="189"/>
      <c r="I151" s="189"/>
      <c r="J151" s="189"/>
      <c r="K151" s="189"/>
      <c r="L151" s="43" t="s">
        <v>761</v>
      </c>
      <c r="M151" s="43"/>
      <c r="P151" s="11"/>
      <c r="Q151" s="11"/>
      <c r="R151" s="11"/>
    </row>
    <row r="152" spans="1:18" ht="86.25" customHeight="1">
      <c r="A152" s="407"/>
      <c r="B152" s="407"/>
      <c r="C152" s="407"/>
      <c r="D152" s="274">
        <v>2025</v>
      </c>
      <c r="E152" s="43" t="s">
        <v>290</v>
      </c>
      <c r="F152" s="86">
        <f t="shared" si="38"/>
        <v>0</v>
      </c>
      <c r="G152" s="189"/>
      <c r="H152" s="189"/>
      <c r="I152" s="63"/>
      <c r="J152" s="189"/>
      <c r="K152" s="189"/>
      <c r="L152" s="43" t="s">
        <v>761</v>
      </c>
      <c r="M152" s="43"/>
      <c r="P152" s="11"/>
      <c r="Q152" s="11"/>
      <c r="R152" s="104"/>
    </row>
    <row r="153" spans="1:18" ht="84.75" customHeight="1">
      <c r="A153" s="407"/>
      <c r="B153" s="408"/>
      <c r="C153" s="408"/>
      <c r="D153" s="274">
        <v>2026</v>
      </c>
      <c r="E153" s="43" t="s">
        <v>290</v>
      </c>
      <c r="F153" s="86">
        <f t="shared" si="38"/>
        <v>0</v>
      </c>
      <c r="G153" s="189"/>
      <c r="H153" s="189"/>
      <c r="I153" s="189"/>
      <c r="J153" s="189"/>
      <c r="K153" s="189"/>
      <c r="L153" s="43" t="s">
        <v>761</v>
      </c>
      <c r="M153" s="43"/>
      <c r="P153" s="11"/>
      <c r="Q153" s="11"/>
      <c r="R153" s="104"/>
    </row>
    <row r="154" spans="1:18" ht="90" customHeight="1">
      <c r="A154" s="407"/>
      <c r="B154" s="406">
        <v>5</v>
      </c>
      <c r="C154" s="406" t="s">
        <v>1092</v>
      </c>
      <c r="D154" s="274">
        <v>2024</v>
      </c>
      <c r="E154" s="43" t="s">
        <v>290</v>
      </c>
      <c r="F154" s="86">
        <f t="shared" si="38"/>
        <v>0</v>
      </c>
      <c r="G154" s="189"/>
      <c r="H154" s="189"/>
      <c r="I154" s="189"/>
      <c r="J154" s="189"/>
      <c r="K154" s="189"/>
      <c r="L154" s="43" t="s">
        <v>761</v>
      </c>
      <c r="M154" s="43"/>
      <c r="P154" s="11"/>
      <c r="Q154" s="11"/>
      <c r="R154" s="104"/>
    </row>
    <row r="155" spans="1:18" ht="96" customHeight="1">
      <c r="A155" s="407"/>
      <c r="B155" s="407"/>
      <c r="C155" s="407"/>
      <c r="D155" s="274">
        <v>2025</v>
      </c>
      <c r="E155" s="43" t="s">
        <v>290</v>
      </c>
      <c r="F155" s="86">
        <f t="shared" si="38"/>
        <v>0</v>
      </c>
      <c r="G155" s="189"/>
      <c r="H155" s="189"/>
      <c r="I155" s="189"/>
      <c r="J155" s="189"/>
      <c r="K155" s="189"/>
      <c r="L155" s="43" t="s">
        <v>761</v>
      </c>
      <c r="M155" s="43"/>
      <c r="P155" s="11"/>
      <c r="Q155" s="11"/>
      <c r="R155" s="104"/>
    </row>
    <row r="156" spans="1:18" ht="88.5" customHeight="1">
      <c r="A156" s="408"/>
      <c r="B156" s="408"/>
      <c r="C156" s="408"/>
      <c r="D156" s="274">
        <v>2026</v>
      </c>
      <c r="E156" s="43" t="s">
        <v>290</v>
      </c>
      <c r="F156" s="86">
        <f t="shared" si="38"/>
        <v>0</v>
      </c>
      <c r="G156" s="189"/>
      <c r="H156" s="189"/>
      <c r="I156" s="189"/>
      <c r="J156" s="189"/>
      <c r="K156" s="189"/>
      <c r="L156" s="43" t="s">
        <v>761</v>
      </c>
      <c r="M156" s="43"/>
      <c r="P156" s="11"/>
      <c r="Q156" s="11"/>
      <c r="R156" s="104"/>
    </row>
    <row r="157" spans="1:18" ht="22.5" customHeight="1">
      <c r="A157" s="359" t="s">
        <v>1049</v>
      </c>
      <c r="B157" s="360"/>
      <c r="C157" s="361"/>
      <c r="D157" s="274">
        <v>2024</v>
      </c>
      <c r="E157" s="43"/>
      <c r="F157" s="290">
        <f>G157+H157+I157+J157+K157</f>
        <v>3853</v>
      </c>
      <c r="G157" s="86">
        <f>G11+G14+G17+G20+G23+G27+G30+G34+G37+G40+G43+G46+G50+G53+G56+G60+G63+G67+G70+G73+G77+G80+G84+G87+G91+G94+G97+G100+G103+G106+G110+G113+G116+G120+G123+G126+G129+G132+G136+G139+G142+G145+G148+G151+G154</f>
        <v>0</v>
      </c>
      <c r="H157" s="86">
        <f t="shared" ref="H157:K157" si="39">H11+H14+H17+H20+H23+H27+H30+H34+H37+H40+H43+H46+H50+H53+H56+H60+H63+H67+H70+H73+H77+H80+H84+H87+H91+H94+H97+H100+H103+H106+H110+H113+H116+H120+H123+H126+H129+H132+H136+H139+H142+H145+H148+H151+H154</f>
        <v>0</v>
      </c>
      <c r="I157" s="86">
        <f t="shared" si="39"/>
        <v>3853</v>
      </c>
      <c r="J157" s="86">
        <f t="shared" si="39"/>
        <v>0</v>
      </c>
      <c r="K157" s="86">
        <f t="shared" si="39"/>
        <v>0</v>
      </c>
      <c r="L157" s="43"/>
      <c r="M157" s="43"/>
      <c r="P157" s="11"/>
      <c r="Q157" s="11"/>
      <c r="R157" s="104"/>
    </row>
    <row r="158" spans="1:18" ht="24.75" customHeight="1">
      <c r="A158" s="362"/>
      <c r="B158" s="363"/>
      <c r="C158" s="364"/>
      <c r="D158" s="274">
        <v>2025</v>
      </c>
      <c r="E158" s="43"/>
      <c r="F158" s="290">
        <f t="shared" ref="F158:F159" si="40">G158+H158+I158+J158+K158</f>
        <v>3900</v>
      </c>
      <c r="G158" s="86">
        <f t="shared" ref="G158:K159" si="41">G12+G15+G18+G21+G24+G28+G31+G35+G38+G41+G44+G47+G51+G54+G57+G61+G64+G68+G71+G74+G78+G81+G85+G88+G92+G95+G98+G101+G104+G107+G111+G114+G117+G121+G124+G127+G130+G133+G137+G140+G143+G146+G149+G152+G155</f>
        <v>0</v>
      </c>
      <c r="H158" s="86">
        <f t="shared" si="41"/>
        <v>0</v>
      </c>
      <c r="I158" s="86">
        <f t="shared" si="41"/>
        <v>3900</v>
      </c>
      <c r="J158" s="86">
        <f t="shared" si="41"/>
        <v>0</v>
      </c>
      <c r="K158" s="86">
        <f t="shared" si="41"/>
        <v>0</v>
      </c>
      <c r="L158" s="43"/>
      <c r="M158" s="43"/>
      <c r="P158" s="11"/>
      <c r="Q158" s="11"/>
      <c r="R158" s="104"/>
    </row>
    <row r="159" spans="1:18" ht="24.75" customHeight="1">
      <c r="A159" s="362"/>
      <c r="B159" s="363"/>
      <c r="C159" s="364"/>
      <c r="D159" s="274">
        <v>2026</v>
      </c>
      <c r="E159" s="43"/>
      <c r="F159" s="290">
        <f t="shared" si="40"/>
        <v>3760</v>
      </c>
      <c r="G159" s="86">
        <f t="shared" si="41"/>
        <v>0</v>
      </c>
      <c r="H159" s="86">
        <f t="shared" si="41"/>
        <v>0</v>
      </c>
      <c r="I159" s="86">
        <f t="shared" si="41"/>
        <v>3760</v>
      </c>
      <c r="J159" s="86">
        <f t="shared" si="41"/>
        <v>0</v>
      </c>
      <c r="K159" s="86">
        <f t="shared" si="41"/>
        <v>0</v>
      </c>
      <c r="L159" s="43"/>
      <c r="M159" s="43"/>
      <c r="P159" s="11"/>
      <c r="Q159" s="11"/>
      <c r="R159" s="104"/>
    </row>
    <row r="160" spans="1:18" ht="34.5" customHeight="1">
      <c r="A160" s="365"/>
      <c r="B160" s="366"/>
      <c r="C160" s="367"/>
      <c r="D160" s="69" t="s">
        <v>1055</v>
      </c>
      <c r="E160" s="44"/>
      <c r="F160" s="15">
        <f>G160+H160+I160+J160+K160</f>
        <v>11513</v>
      </c>
      <c r="G160" s="15">
        <f t="shared" ref="G160:J160" si="42">G157+G158+G159</f>
        <v>0</v>
      </c>
      <c r="H160" s="15">
        <f t="shared" si="42"/>
        <v>0</v>
      </c>
      <c r="I160" s="15">
        <f t="shared" si="42"/>
        <v>11513</v>
      </c>
      <c r="J160" s="15">
        <f t="shared" si="42"/>
        <v>0</v>
      </c>
      <c r="K160" s="15">
        <f>K157+K158+K159</f>
        <v>0</v>
      </c>
      <c r="L160" s="44"/>
      <c r="M160" s="44"/>
      <c r="N160" s="38"/>
      <c r="P160" s="269"/>
      <c r="Q160" s="11"/>
    </row>
    <row r="161" spans="1:14" ht="15" hidden="1" customHeight="1">
      <c r="A161" s="391" t="s">
        <v>819</v>
      </c>
      <c r="B161" s="391"/>
      <c r="C161" s="391"/>
      <c r="D161" s="391"/>
      <c r="E161" s="391"/>
      <c r="F161" s="391"/>
      <c r="G161" s="391"/>
      <c r="H161" s="391"/>
      <c r="I161" s="391"/>
      <c r="J161" s="391"/>
      <c r="K161" s="391"/>
      <c r="L161" s="391"/>
      <c r="M161" s="391"/>
      <c r="N161" s="38"/>
    </row>
    <row r="162" spans="1:14" ht="31.5" hidden="1" customHeight="1">
      <c r="A162" s="392" t="s">
        <v>344</v>
      </c>
      <c r="B162" s="43"/>
      <c r="C162" s="40" t="s">
        <v>345</v>
      </c>
      <c r="D162" s="43"/>
      <c r="E162" s="20"/>
      <c r="F162" s="112"/>
      <c r="G162" s="112"/>
      <c r="H162" s="112"/>
      <c r="I162" s="112"/>
      <c r="J162" s="112"/>
      <c r="K162" s="112"/>
      <c r="L162" s="29"/>
      <c r="M162" s="43"/>
    </row>
    <row r="163" spans="1:14" ht="223.5" hidden="1" customHeight="1">
      <c r="A163" s="392"/>
      <c r="B163" s="43">
        <v>1</v>
      </c>
      <c r="C163" s="29" t="s">
        <v>348</v>
      </c>
      <c r="D163" s="43">
        <v>2026</v>
      </c>
      <c r="E163" s="43" t="s">
        <v>346</v>
      </c>
      <c r="F163" s="32">
        <f>G163+H163+I163+J163+K163</f>
        <v>137</v>
      </c>
      <c r="G163" s="32"/>
      <c r="H163" s="32"/>
      <c r="I163" s="32">
        <v>137</v>
      </c>
      <c r="J163" s="112"/>
      <c r="K163" s="112"/>
      <c r="L163" s="43" t="s">
        <v>347</v>
      </c>
      <c r="M163" s="43" t="s">
        <v>157</v>
      </c>
    </row>
    <row r="164" spans="1:14" ht="174" hidden="1" customHeight="1">
      <c r="A164" s="392"/>
      <c r="B164" s="43">
        <v>2</v>
      </c>
      <c r="C164" s="29" t="s">
        <v>374</v>
      </c>
      <c r="D164" s="43">
        <v>2026</v>
      </c>
      <c r="E164" s="43" t="s">
        <v>346</v>
      </c>
      <c r="F164" s="32">
        <f>G164+H164+I164+J164+K164</f>
        <v>5</v>
      </c>
      <c r="G164" s="112"/>
      <c r="H164" s="112"/>
      <c r="I164" s="32">
        <v>5</v>
      </c>
      <c r="J164" s="112"/>
      <c r="K164" s="112"/>
      <c r="L164" s="43" t="s">
        <v>347</v>
      </c>
      <c r="M164" s="43" t="s">
        <v>144</v>
      </c>
    </row>
    <row r="165" spans="1:14" ht="46.5" hidden="1" customHeight="1">
      <c r="A165" s="392"/>
      <c r="B165" s="43"/>
      <c r="C165" s="40" t="s">
        <v>349</v>
      </c>
      <c r="D165" s="43"/>
      <c r="E165" s="20"/>
      <c r="F165" s="39"/>
      <c r="G165" s="39"/>
      <c r="H165" s="39"/>
      <c r="I165" s="129"/>
      <c r="J165" s="112"/>
      <c r="K165" s="112"/>
      <c r="L165" s="29"/>
      <c r="M165" s="43"/>
    </row>
    <row r="166" spans="1:14" ht="63.75" hidden="1" customHeight="1">
      <c r="A166" s="392"/>
      <c r="B166" s="43">
        <v>1</v>
      </c>
      <c r="C166" s="29" t="s">
        <v>369</v>
      </c>
      <c r="D166" s="43">
        <v>2026</v>
      </c>
      <c r="E166" s="43" t="s">
        <v>346</v>
      </c>
      <c r="F166" s="32">
        <f>G166+H166+I166+J166+K166</f>
        <v>200</v>
      </c>
      <c r="G166" s="112"/>
      <c r="H166" s="112"/>
      <c r="I166" s="32">
        <v>200</v>
      </c>
      <c r="J166" s="112"/>
      <c r="K166" s="112"/>
      <c r="L166" s="43" t="s">
        <v>350</v>
      </c>
      <c r="M166" s="43" t="s">
        <v>200</v>
      </c>
    </row>
    <row r="167" spans="1:14" ht="68.25" hidden="1" customHeight="1">
      <c r="A167" s="392"/>
      <c r="B167" s="43">
        <v>2</v>
      </c>
      <c r="C167" s="29" t="s">
        <v>351</v>
      </c>
      <c r="D167" s="43">
        <v>2026</v>
      </c>
      <c r="E167" s="43" t="s">
        <v>346</v>
      </c>
      <c r="F167" s="32">
        <f>G167+H167+I167+J167+K167</f>
        <v>280</v>
      </c>
      <c r="G167" s="112"/>
      <c r="H167" s="112"/>
      <c r="I167" s="32">
        <v>280</v>
      </c>
      <c r="J167" s="112"/>
      <c r="K167" s="112"/>
      <c r="L167" s="43" t="s">
        <v>352</v>
      </c>
      <c r="M167" s="43" t="s">
        <v>136</v>
      </c>
    </row>
    <row r="168" spans="1:14" ht="64.5" hidden="1" customHeight="1">
      <c r="A168" s="392"/>
      <c r="B168" s="44"/>
      <c r="C168" s="40" t="s">
        <v>707</v>
      </c>
      <c r="D168" s="43"/>
      <c r="E168" s="20"/>
      <c r="F168" s="39"/>
      <c r="G168" s="112"/>
      <c r="H168" s="112"/>
      <c r="I168" s="130"/>
      <c r="J168" s="112"/>
      <c r="K168" s="112"/>
      <c r="L168" s="29"/>
      <c r="M168" s="43"/>
    </row>
    <row r="169" spans="1:14" ht="97.5" hidden="1" customHeight="1">
      <c r="A169" s="392"/>
      <c r="B169" s="3"/>
      <c r="C169" s="14" t="s">
        <v>356</v>
      </c>
      <c r="D169" s="3"/>
      <c r="E169" s="3"/>
      <c r="F169" s="3"/>
      <c r="G169" s="3"/>
      <c r="H169" s="3"/>
      <c r="I169" s="100"/>
      <c r="J169" s="3"/>
      <c r="K169" s="3"/>
      <c r="L169" s="3"/>
      <c r="M169" s="3"/>
    </row>
    <row r="170" spans="1:14" ht="15.75" hidden="1" customHeight="1">
      <c r="A170" s="392"/>
      <c r="B170" s="41"/>
      <c r="C170" s="40" t="s">
        <v>357</v>
      </c>
      <c r="D170" s="43"/>
      <c r="E170" s="43"/>
      <c r="F170" s="39"/>
      <c r="G170" s="39"/>
      <c r="H170" s="39"/>
      <c r="I170" s="130"/>
      <c r="J170" s="112"/>
      <c r="K170" s="112"/>
      <c r="L170" s="43"/>
      <c r="M170" s="43"/>
    </row>
    <row r="171" spans="1:14" ht="115.5" hidden="1" customHeight="1">
      <c r="A171" s="392"/>
      <c r="B171" s="43">
        <v>1</v>
      </c>
      <c r="C171" s="29" t="s">
        <v>723</v>
      </c>
      <c r="D171" s="43">
        <v>2026</v>
      </c>
      <c r="E171" s="43" t="s">
        <v>346</v>
      </c>
      <c r="F171" s="32">
        <f>G171+H171+I171+J171+K171</f>
        <v>1900</v>
      </c>
      <c r="G171" s="112"/>
      <c r="H171" s="112"/>
      <c r="I171" s="112">
        <v>1900</v>
      </c>
      <c r="J171" s="112"/>
      <c r="K171" s="112"/>
      <c r="L171" s="43" t="s">
        <v>358</v>
      </c>
      <c r="M171" s="43" t="s">
        <v>142</v>
      </c>
    </row>
    <row r="172" spans="1:14" ht="15.75" hidden="1" customHeight="1">
      <c r="A172" s="392"/>
      <c r="B172" s="44"/>
      <c r="C172" s="40" t="s">
        <v>354</v>
      </c>
      <c r="D172" s="43"/>
      <c r="E172" s="43"/>
      <c r="F172" s="39"/>
      <c r="G172" s="39"/>
      <c r="H172" s="39"/>
      <c r="I172" s="130"/>
      <c r="J172" s="112"/>
      <c r="K172" s="112"/>
      <c r="L172" s="43"/>
      <c r="M172" s="43"/>
    </row>
    <row r="173" spans="1:14" ht="54.75" hidden="1" customHeight="1">
      <c r="A173" s="392"/>
      <c r="B173" s="43">
        <v>1</v>
      </c>
      <c r="C173" s="29" t="s">
        <v>359</v>
      </c>
      <c r="D173" s="43">
        <v>2026</v>
      </c>
      <c r="E173" s="43" t="s">
        <v>346</v>
      </c>
      <c r="F173" s="32">
        <f>G173+H173+I173+J173+K173</f>
        <v>2800</v>
      </c>
      <c r="G173" s="32"/>
      <c r="H173" s="32"/>
      <c r="I173" s="32">
        <v>2800</v>
      </c>
      <c r="J173" s="112"/>
      <c r="K173" s="112"/>
      <c r="L173" s="43" t="s">
        <v>358</v>
      </c>
      <c r="M173" s="43" t="s">
        <v>142</v>
      </c>
    </row>
    <row r="174" spans="1:14" ht="33" hidden="1" customHeight="1">
      <c r="A174" s="392"/>
      <c r="B174" s="44"/>
      <c r="C174" s="40" t="s">
        <v>714</v>
      </c>
      <c r="D174" s="43"/>
      <c r="E174" s="43"/>
      <c r="F174" s="39"/>
      <c r="G174" s="39"/>
      <c r="H174" s="39"/>
      <c r="I174" s="130"/>
      <c r="J174" s="112"/>
      <c r="K174" s="112"/>
      <c r="L174" s="43"/>
      <c r="M174" s="43"/>
    </row>
    <row r="175" spans="1:14" ht="54.75" hidden="1" customHeight="1">
      <c r="A175" s="392"/>
      <c r="B175" s="43">
        <v>1</v>
      </c>
      <c r="C175" s="29" t="s">
        <v>683</v>
      </c>
      <c r="D175" s="43">
        <v>2026</v>
      </c>
      <c r="E175" s="43" t="s">
        <v>346</v>
      </c>
      <c r="F175" s="32">
        <f>G175+H175+I175+J175+K175</f>
        <v>800</v>
      </c>
      <c r="G175" s="32"/>
      <c r="H175" s="32"/>
      <c r="I175" s="32">
        <v>800</v>
      </c>
      <c r="J175" s="32"/>
      <c r="K175" s="32"/>
      <c r="L175" s="43" t="s">
        <v>358</v>
      </c>
      <c r="M175" s="42" t="s">
        <v>142</v>
      </c>
    </row>
    <row r="176" spans="1:14" ht="33.75" hidden="1" customHeight="1">
      <c r="A176" s="392"/>
      <c r="B176" s="44"/>
      <c r="C176" s="40" t="s">
        <v>360</v>
      </c>
      <c r="D176" s="43"/>
      <c r="E176" s="29"/>
      <c r="F176" s="32"/>
      <c r="G176" s="13"/>
      <c r="H176" s="13"/>
      <c r="I176" s="129"/>
      <c r="J176" s="13"/>
      <c r="K176" s="32"/>
      <c r="L176" s="112"/>
      <c r="M176" s="112"/>
    </row>
    <row r="177" spans="1:13" ht="51" hidden="1" customHeight="1">
      <c r="A177" s="392"/>
      <c r="B177" s="43">
        <v>1</v>
      </c>
      <c r="C177" s="29" t="s">
        <v>373</v>
      </c>
      <c r="D177" s="43">
        <v>2026</v>
      </c>
      <c r="E177" s="43" t="s">
        <v>346</v>
      </c>
      <c r="F177" s="32">
        <f>G177+H177+I177+J177+K177</f>
        <v>3350</v>
      </c>
      <c r="G177" s="32"/>
      <c r="H177" s="32"/>
      <c r="I177" s="32">
        <v>3100</v>
      </c>
      <c r="J177" s="32">
        <v>250</v>
      </c>
      <c r="K177" s="32"/>
      <c r="L177" s="43" t="s">
        <v>358</v>
      </c>
      <c r="M177" s="42" t="s">
        <v>372</v>
      </c>
    </row>
    <row r="178" spans="1:13" ht="78.75" hidden="1" customHeight="1">
      <c r="A178" s="392"/>
      <c r="B178" s="43">
        <v>2</v>
      </c>
      <c r="C178" s="29" t="s">
        <v>361</v>
      </c>
      <c r="D178" s="43">
        <v>2026</v>
      </c>
      <c r="E178" s="20" t="s">
        <v>353</v>
      </c>
      <c r="F178" s="32">
        <f>G178+H178+I178+J178+K178</f>
        <v>250</v>
      </c>
      <c r="G178" s="32"/>
      <c r="H178" s="32"/>
      <c r="I178" s="32">
        <v>250</v>
      </c>
      <c r="J178" s="32"/>
      <c r="K178" s="32"/>
      <c r="L178" s="43" t="s">
        <v>371</v>
      </c>
      <c r="M178" s="42" t="s">
        <v>144</v>
      </c>
    </row>
    <row r="179" spans="1:13" ht="64.5" hidden="1" customHeight="1">
      <c r="A179" s="392"/>
      <c r="B179" s="44"/>
      <c r="C179" s="40" t="s">
        <v>363</v>
      </c>
      <c r="D179" s="43"/>
      <c r="E179" s="20"/>
      <c r="F179" s="32"/>
      <c r="G179" s="30"/>
      <c r="H179" s="39"/>
      <c r="I179" s="130"/>
      <c r="J179" s="112"/>
      <c r="K179" s="112"/>
      <c r="L179" s="43"/>
      <c r="M179" s="42"/>
    </row>
    <row r="180" spans="1:13" ht="62.25" hidden="1" customHeight="1">
      <c r="A180" s="392"/>
      <c r="B180" s="43">
        <v>1</v>
      </c>
      <c r="C180" s="29" t="s">
        <v>364</v>
      </c>
      <c r="D180" s="43">
        <v>2026</v>
      </c>
      <c r="E180" s="43" t="s">
        <v>346</v>
      </c>
      <c r="F180" s="32">
        <f>G180+H180+I180+J180+K180</f>
        <v>1300</v>
      </c>
      <c r="G180" s="20"/>
      <c r="H180" s="112"/>
      <c r="I180" s="32">
        <v>1300</v>
      </c>
      <c r="J180" s="112"/>
      <c r="K180" s="112"/>
      <c r="L180" s="43" t="s">
        <v>358</v>
      </c>
      <c r="M180" s="42" t="s">
        <v>372</v>
      </c>
    </row>
    <row r="181" spans="1:13" ht="178.5" hidden="1" customHeight="1">
      <c r="A181" s="392"/>
      <c r="B181" s="43">
        <v>2</v>
      </c>
      <c r="C181" s="29" t="s">
        <v>365</v>
      </c>
      <c r="D181" s="43">
        <v>2026</v>
      </c>
      <c r="E181" s="43" t="s">
        <v>355</v>
      </c>
      <c r="F181" s="32">
        <f>G181+H181+I181+J181+K181</f>
        <v>75</v>
      </c>
      <c r="G181" s="20"/>
      <c r="H181" s="112"/>
      <c r="I181" s="32">
        <v>75</v>
      </c>
      <c r="J181" s="112"/>
      <c r="K181" s="112"/>
      <c r="L181" s="43" t="s">
        <v>366</v>
      </c>
      <c r="M181" s="42" t="s">
        <v>536</v>
      </c>
    </row>
    <row r="182" spans="1:13" ht="15" hidden="1" customHeight="1">
      <c r="A182" s="3"/>
      <c r="B182" s="3"/>
      <c r="C182" s="44" t="s">
        <v>647</v>
      </c>
      <c r="D182" s="44"/>
      <c r="E182" s="44"/>
      <c r="F182" s="13">
        <f>G182+H182+I182+J182+K182</f>
        <v>11097</v>
      </c>
      <c r="G182" s="13">
        <f>SUM(G163:G181)</f>
        <v>0</v>
      </c>
      <c r="H182" s="13">
        <f t="shared" ref="H182:K182" si="43">SUM(H163:H181)</f>
        <v>0</v>
      </c>
      <c r="I182" s="13">
        <f t="shared" si="43"/>
        <v>10847</v>
      </c>
      <c r="J182" s="13">
        <f t="shared" si="43"/>
        <v>250</v>
      </c>
      <c r="K182" s="13">
        <f t="shared" si="43"/>
        <v>0</v>
      </c>
      <c r="L182" s="44"/>
      <c r="M182" s="44"/>
    </row>
    <row r="183" spans="1:13" ht="15" hidden="1" customHeight="1">
      <c r="A183" s="391" t="s">
        <v>820</v>
      </c>
      <c r="B183" s="391"/>
      <c r="C183" s="391"/>
      <c r="D183" s="391"/>
      <c r="E183" s="391"/>
      <c r="F183" s="391"/>
      <c r="G183" s="391"/>
      <c r="H183" s="391"/>
      <c r="I183" s="391"/>
      <c r="J183" s="391"/>
      <c r="K183" s="391"/>
      <c r="L183" s="391"/>
      <c r="M183" s="391"/>
    </row>
    <row r="184" spans="1:13" ht="34.5" hidden="1" customHeight="1">
      <c r="A184" s="392" t="s">
        <v>568</v>
      </c>
      <c r="B184" s="57"/>
      <c r="C184" s="58" t="s">
        <v>567</v>
      </c>
      <c r="D184" s="59"/>
      <c r="E184" s="59"/>
      <c r="F184" s="59"/>
      <c r="G184" s="59"/>
      <c r="H184" s="59"/>
      <c r="I184" s="59"/>
      <c r="J184" s="59"/>
      <c r="K184" s="59"/>
      <c r="L184" s="59"/>
      <c r="M184" s="59"/>
    </row>
    <row r="185" spans="1:13" ht="63.75" hidden="1" customHeight="1">
      <c r="A185" s="392"/>
      <c r="B185" s="27" t="s">
        <v>18</v>
      </c>
      <c r="C185" s="29" t="s">
        <v>735</v>
      </c>
      <c r="D185" s="43">
        <v>2026</v>
      </c>
      <c r="E185" s="43" t="s">
        <v>569</v>
      </c>
      <c r="F185" s="146">
        <f t="shared" ref="F185:F190" si="44">G185+H185+I185+J185+K185</f>
        <v>55</v>
      </c>
      <c r="G185" s="146"/>
      <c r="H185" s="146"/>
      <c r="I185" s="146">
        <v>55</v>
      </c>
      <c r="J185" s="146"/>
      <c r="K185" s="146"/>
      <c r="L185" s="43" t="s">
        <v>570</v>
      </c>
      <c r="M185" s="43" t="s">
        <v>25</v>
      </c>
    </row>
    <row r="186" spans="1:13" ht="142.5" hidden="1" customHeight="1">
      <c r="A186" s="392"/>
      <c r="B186" s="27" t="s">
        <v>205</v>
      </c>
      <c r="C186" s="29" t="s">
        <v>571</v>
      </c>
      <c r="D186" s="43">
        <v>2026</v>
      </c>
      <c r="E186" s="43" t="s">
        <v>569</v>
      </c>
      <c r="F186" s="146">
        <f t="shared" si="44"/>
        <v>250</v>
      </c>
      <c r="G186" s="146"/>
      <c r="H186" s="146"/>
      <c r="I186" s="146">
        <v>250</v>
      </c>
      <c r="J186" s="146"/>
      <c r="K186" s="146"/>
      <c r="L186" s="43" t="s">
        <v>570</v>
      </c>
      <c r="M186" s="43" t="s">
        <v>206</v>
      </c>
    </row>
    <row r="187" spans="1:13" ht="29.25" hidden="1" customHeight="1">
      <c r="A187" s="392"/>
      <c r="B187" s="27" t="s">
        <v>556</v>
      </c>
      <c r="C187" s="29" t="s">
        <v>572</v>
      </c>
      <c r="D187" s="43">
        <v>2026</v>
      </c>
      <c r="E187" s="43" t="s">
        <v>573</v>
      </c>
      <c r="F187" s="146">
        <f t="shared" si="44"/>
        <v>150</v>
      </c>
      <c r="G187" s="146"/>
      <c r="H187" s="146"/>
      <c r="I187" s="146">
        <v>150</v>
      </c>
      <c r="J187" s="146"/>
      <c r="K187" s="146"/>
      <c r="L187" s="43" t="s">
        <v>186</v>
      </c>
      <c r="M187" s="43" t="s">
        <v>206</v>
      </c>
    </row>
    <row r="188" spans="1:13" ht="129" hidden="1" customHeight="1">
      <c r="A188" s="392"/>
      <c r="B188" s="27" t="s">
        <v>470</v>
      </c>
      <c r="C188" s="29" t="s">
        <v>574</v>
      </c>
      <c r="D188" s="43">
        <v>2026</v>
      </c>
      <c r="E188" s="43" t="s">
        <v>573</v>
      </c>
      <c r="F188" s="146">
        <f t="shared" si="44"/>
        <v>600</v>
      </c>
      <c r="G188" s="146"/>
      <c r="H188" s="146"/>
      <c r="I188" s="146">
        <v>600</v>
      </c>
      <c r="J188" s="146"/>
      <c r="K188" s="146"/>
      <c r="L188" s="43" t="s">
        <v>186</v>
      </c>
      <c r="M188" s="43" t="s">
        <v>809</v>
      </c>
    </row>
    <row r="189" spans="1:13" ht="101.25" hidden="1" customHeight="1">
      <c r="A189" s="392"/>
      <c r="B189" s="27" t="s">
        <v>471</v>
      </c>
      <c r="C189" s="29" t="s">
        <v>575</v>
      </c>
      <c r="D189" s="43">
        <v>2026</v>
      </c>
      <c r="E189" s="43" t="s">
        <v>573</v>
      </c>
      <c r="F189" s="146">
        <f t="shared" si="44"/>
        <v>50</v>
      </c>
      <c r="G189" s="146"/>
      <c r="H189" s="146"/>
      <c r="I189" s="146">
        <v>50</v>
      </c>
      <c r="J189" s="146"/>
      <c r="K189" s="146"/>
      <c r="L189" s="43" t="s">
        <v>186</v>
      </c>
      <c r="M189" s="43" t="s">
        <v>480</v>
      </c>
    </row>
    <row r="190" spans="1:13" ht="126" hidden="1" customHeight="1">
      <c r="A190" s="392"/>
      <c r="B190" s="27" t="s">
        <v>472</v>
      </c>
      <c r="C190" s="29" t="s">
        <v>576</v>
      </c>
      <c r="D190" s="43">
        <v>2026</v>
      </c>
      <c r="E190" s="43" t="s">
        <v>573</v>
      </c>
      <c r="F190" s="146">
        <f t="shared" si="44"/>
        <v>100</v>
      </c>
      <c r="G190" s="146"/>
      <c r="H190" s="146"/>
      <c r="I190" s="146">
        <v>100</v>
      </c>
      <c r="J190" s="146"/>
      <c r="K190" s="146"/>
      <c r="L190" s="43" t="s">
        <v>577</v>
      </c>
      <c r="M190" s="43" t="s">
        <v>578</v>
      </c>
    </row>
    <row r="191" spans="1:13" ht="35.25" hidden="1" customHeight="1">
      <c r="A191" s="392"/>
      <c r="B191" s="43"/>
      <c r="C191" s="40" t="s">
        <v>579</v>
      </c>
      <c r="D191" s="43"/>
      <c r="E191" s="43"/>
      <c r="F191" s="146"/>
      <c r="G191" s="146"/>
      <c r="H191" s="146"/>
      <c r="I191" s="146"/>
      <c r="J191" s="146"/>
      <c r="K191" s="146"/>
      <c r="L191" s="43"/>
      <c r="M191" s="43"/>
    </row>
    <row r="192" spans="1:13" ht="98.25" hidden="1" customHeight="1">
      <c r="A192" s="392"/>
      <c r="B192" s="27" t="s">
        <v>18</v>
      </c>
      <c r="C192" s="144" t="s">
        <v>580</v>
      </c>
      <c r="D192" s="85">
        <v>2026</v>
      </c>
      <c r="E192" s="85" t="s">
        <v>569</v>
      </c>
      <c r="F192" s="132">
        <f t="shared" ref="F192:F198" si="45">G192+H192+I192+J192+K192</f>
        <v>30</v>
      </c>
      <c r="G192" s="132"/>
      <c r="H192" s="132"/>
      <c r="I192" s="132">
        <v>30</v>
      </c>
      <c r="J192" s="132"/>
      <c r="K192" s="132"/>
      <c r="L192" s="85" t="s">
        <v>186</v>
      </c>
      <c r="M192" s="85" t="s">
        <v>142</v>
      </c>
    </row>
    <row r="193" spans="1:13" ht="87.75" hidden="1" customHeight="1">
      <c r="A193" s="392"/>
      <c r="B193" s="78" t="s">
        <v>205</v>
      </c>
      <c r="C193" s="135" t="s">
        <v>810</v>
      </c>
      <c r="D193" s="136">
        <v>2026</v>
      </c>
      <c r="E193" s="136" t="s">
        <v>573</v>
      </c>
      <c r="F193" s="132">
        <f t="shared" si="45"/>
        <v>105</v>
      </c>
      <c r="G193" s="136"/>
      <c r="H193" s="136"/>
      <c r="I193" s="137">
        <v>105</v>
      </c>
      <c r="J193" s="136"/>
      <c r="K193" s="136"/>
      <c r="L193" s="136" t="s">
        <v>186</v>
      </c>
      <c r="M193" s="136" t="s">
        <v>800</v>
      </c>
    </row>
    <row r="194" spans="1:13" ht="76.5" hidden="1" customHeight="1">
      <c r="A194" s="392"/>
      <c r="B194" s="78" t="s">
        <v>556</v>
      </c>
      <c r="C194" s="135" t="s">
        <v>811</v>
      </c>
      <c r="D194" s="136">
        <v>2026</v>
      </c>
      <c r="E194" s="136" t="s">
        <v>569</v>
      </c>
      <c r="F194" s="132">
        <f t="shared" si="45"/>
        <v>50</v>
      </c>
      <c r="G194" s="136"/>
      <c r="H194" s="136"/>
      <c r="I194" s="137">
        <v>50</v>
      </c>
      <c r="J194" s="136"/>
      <c r="K194" s="136"/>
      <c r="L194" s="136" t="s">
        <v>186</v>
      </c>
      <c r="M194" s="136" t="s">
        <v>800</v>
      </c>
    </row>
    <row r="195" spans="1:13" ht="54" hidden="1" customHeight="1">
      <c r="A195" s="392"/>
      <c r="B195" s="78" t="s">
        <v>470</v>
      </c>
      <c r="C195" s="135" t="s">
        <v>812</v>
      </c>
      <c r="D195" s="136">
        <v>2026</v>
      </c>
      <c r="E195" s="136" t="s">
        <v>573</v>
      </c>
      <c r="F195" s="132">
        <f t="shared" si="45"/>
        <v>1500</v>
      </c>
      <c r="G195" s="136"/>
      <c r="H195" s="136"/>
      <c r="I195" s="137">
        <v>1500</v>
      </c>
      <c r="J195" s="136"/>
      <c r="K195" s="136"/>
      <c r="L195" s="136" t="s">
        <v>186</v>
      </c>
      <c r="M195" s="136" t="s">
        <v>813</v>
      </c>
    </row>
    <row r="196" spans="1:13" ht="87.75" hidden="1" customHeight="1">
      <c r="A196" s="392"/>
      <c r="B196" s="78" t="s">
        <v>471</v>
      </c>
      <c r="C196" s="135" t="s">
        <v>814</v>
      </c>
      <c r="D196" s="136">
        <v>2026</v>
      </c>
      <c r="E196" s="136" t="s">
        <v>573</v>
      </c>
      <c r="F196" s="132">
        <f t="shared" si="45"/>
        <v>80</v>
      </c>
      <c r="G196" s="137"/>
      <c r="H196" s="137"/>
      <c r="I196" s="137">
        <v>80</v>
      </c>
      <c r="J196" s="136"/>
      <c r="K196" s="136"/>
      <c r="L196" s="136" t="s">
        <v>815</v>
      </c>
      <c r="M196" s="136" t="s">
        <v>816</v>
      </c>
    </row>
    <row r="197" spans="1:13" ht="69.75" hidden="1" customHeight="1">
      <c r="A197" s="392"/>
      <c r="B197" s="78" t="s">
        <v>472</v>
      </c>
      <c r="C197" s="138" t="s">
        <v>902</v>
      </c>
      <c r="D197" s="139">
        <v>2026</v>
      </c>
      <c r="E197" s="139" t="s">
        <v>573</v>
      </c>
      <c r="F197" s="132">
        <f t="shared" si="45"/>
        <v>350</v>
      </c>
      <c r="G197" s="140"/>
      <c r="H197" s="140"/>
      <c r="I197" s="140">
        <v>350</v>
      </c>
      <c r="J197" s="139"/>
      <c r="K197" s="139"/>
      <c r="L197" s="139" t="s">
        <v>443</v>
      </c>
      <c r="M197" s="139" t="s">
        <v>817</v>
      </c>
    </row>
    <row r="198" spans="1:13" ht="54.75" hidden="1" customHeight="1">
      <c r="A198" s="392"/>
      <c r="B198" s="78" t="s">
        <v>367</v>
      </c>
      <c r="C198" s="135" t="s">
        <v>818</v>
      </c>
      <c r="D198" s="136">
        <v>2026</v>
      </c>
      <c r="E198" s="136" t="s">
        <v>569</v>
      </c>
      <c r="F198" s="60">
        <f t="shared" si="45"/>
        <v>250</v>
      </c>
      <c r="G198" s="137"/>
      <c r="H198" s="137"/>
      <c r="I198" s="137">
        <v>250</v>
      </c>
      <c r="J198" s="136"/>
      <c r="K198" s="136"/>
      <c r="L198" s="136" t="s">
        <v>443</v>
      </c>
      <c r="M198" s="136" t="s">
        <v>817</v>
      </c>
    </row>
    <row r="199" spans="1:13" ht="50.25" hidden="1" customHeight="1">
      <c r="A199" s="392"/>
      <c r="B199" s="27"/>
      <c r="C199" s="114" t="s">
        <v>581</v>
      </c>
      <c r="D199" s="133"/>
      <c r="E199" s="133"/>
      <c r="F199" s="60"/>
      <c r="G199" s="117"/>
      <c r="H199" s="117"/>
      <c r="I199" s="117"/>
      <c r="J199" s="117"/>
      <c r="K199" s="117"/>
      <c r="L199" s="133"/>
      <c r="M199" s="133"/>
    </row>
    <row r="200" spans="1:13" ht="108" hidden="1" customHeight="1">
      <c r="A200" s="392"/>
      <c r="B200" s="27" t="s">
        <v>18</v>
      </c>
      <c r="C200" s="29" t="s">
        <v>582</v>
      </c>
      <c r="D200" s="43">
        <v>2026</v>
      </c>
      <c r="E200" s="43" t="s">
        <v>573</v>
      </c>
      <c r="F200" s="60">
        <f>G200+H200+I200+J200+K200</f>
        <v>300</v>
      </c>
      <c r="G200" s="146"/>
      <c r="H200" s="146"/>
      <c r="I200" s="146">
        <v>300</v>
      </c>
      <c r="J200" s="146"/>
      <c r="K200" s="146"/>
      <c r="L200" s="43" t="s">
        <v>583</v>
      </c>
      <c r="M200" s="43" t="s">
        <v>584</v>
      </c>
    </row>
    <row r="201" spans="1:13" ht="113.25" hidden="1" customHeight="1">
      <c r="A201" s="392"/>
      <c r="B201" s="27" t="s">
        <v>205</v>
      </c>
      <c r="C201" s="144" t="s">
        <v>585</v>
      </c>
      <c r="D201" s="85">
        <v>2026</v>
      </c>
      <c r="E201" s="85" t="s">
        <v>586</v>
      </c>
      <c r="F201" s="132">
        <f>G201+H201+I201+J201+K201</f>
        <v>150</v>
      </c>
      <c r="G201" s="79"/>
      <c r="H201" s="79"/>
      <c r="I201" s="79">
        <v>150</v>
      </c>
      <c r="J201" s="79"/>
      <c r="K201" s="79"/>
      <c r="L201" s="85" t="s">
        <v>362</v>
      </c>
      <c r="M201" s="85" t="s">
        <v>142</v>
      </c>
    </row>
    <row r="202" spans="1:13" ht="33" hidden="1" customHeight="1">
      <c r="A202" s="392"/>
      <c r="B202" s="27"/>
      <c r="C202" s="40" t="s">
        <v>587</v>
      </c>
      <c r="D202" s="43"/>
      <c r="E202" s="43"/>
      <c r="F202" s="146"/>
      <c r="G202" s="146"/>
      <c r="H202" s="146"/>
      <c r="I202" s="146"/>
      <c r="J202" s="146"/>
      <c r="K202" s="146"/>
      <c r="L202" s="43"/>
      <c r="M202" s="43"/>
    </row>
    <row r="203" spans="1:13" ht="81" hidden="1" customHeight="1">
      <c r="A203" s="392"/>
      <c r="B203" s="27" t="s">
        <v>18</v>
      </c>
      <c r="C203" s="29" t="s">
        <v>588</v>
      </c>
      <c r="D203" s="43">
        <v>2026</v>
      </c>
      <c r="E203" s="43" t="s">
        <v>589</v>
      </c>
      <c r="F203" s="60">
        <f>G203+H203+I203+J203+K203</f>
        <v>300</v>
      </c>
      <c r="G203" s="60"/>
      <c r="H203" s="60"/>
      <c r="I203" s="60">
        <v>300</v>
      </c>
      <c r="J203" s="60"/>
      <c r="K203" s="60"/>
      <c r="L203" s="43" t="s">
        <v>362</v>
      </c>
      <c r="M203" s="43" t="s">
        <v>142</v>
      </c>
    </row>
    <row r="204" spans="1:13" ht="80.25" hidden="1" customHeight="1">
      <c r="A204" s="392"/>
      <c r="B204" s="27" t="s">
        <v>205</v>
      </c>
      <c r="C204" s="29" t="s">
        <v>590</v>
      </c>
      <c r="D204" s="43">
        <v>2026</v>
      </c>
      <c r="E204" s="43" t="s">
        <v>589</v>
      </c>
      <c r="F204" s="60">
        <f>G204+H204+I204+J204+K204</f>
        <v>300</v>
      </c>
      <c r="G204" s="60"/>
      <c r="H204" s="60"/>
      <c r="I204" s="60">
        <v>300</v>
      </c>
      <c r="J204" s="60"/>
      <c r="K204" s="60"/>
      <c r="L204" s="43" t="s">
        <v>362</v>
      </c>
      <c r="M204" s="43" t="s">
        <v>142</v>
      </c>
    </row>
    <row r="205" spans="1:13" ht="81.75" hidden="1" customHeight="1">
      <c r="A205" s="392"/>
      <c r="B205" s="27" t="s">
        <v>556</v>
      </c>
      <c r="C205" s="29" t="s">
        <v>643</v>
      </c>
      <c r="D205" s="43">
        <v>2026</v>
      </c>
      <c r="E205" s="43" t="s">
        <v>589</v>
      </c>
      <c r="F205" s="60">
        <f>G205+H205+I205+J205+K205</f>
        <v>600</v>
      </c>
      <c r="G205" s="60"/>
      <c r="H205" s="60"/>
      <c r="I205" s="60">
        <v>600</v>
      </c>
      <c r="J205" s="60"/>
      <c r="K205" s="60"/>
      <c r="L205" s="43" t="s">
        <v>362</v>
      </c>
      <c r="M205" s="43" t="s">
        <v>142</v>
      </c>
    </row>
    <row r="206" spans="1:13" ht="101.25" hidden="1" customHeight="1">
      <c r="A206" s="392"/>
      <c r="B206" s="27" t="s">
        <v>470</v>
      </c>
      <c r="C206" s="29" t="s">
        <v>642</v>
      </c>
      <c r="D206" s="43">
        <v>2026</v>
      </c>
      <c r="E206" s="43" t="s">
        <v>589</v>
      </c>
      <c r="F206" s="60">
        <f>G206+H206+I206+J206+K206</f>
        <v>270</v>
      </c>
      <c r="G206" s="60"/>
      <c r="H206" s="60"/>
      <c r="I206" s="60">
        <v>270</v>
      </c>
      <c r="J206" s="60"/>
      <c r="K206" s="60"/>
      <c r="L206" s="43" t="s">
        <v>592</v>
      </c>
      <c r="M206" s="43" t="s">
        <v>142</v>
      </c>
    </row>
    <row r="207" spans="1:13" ht="117.75" hidden="1" customHeight="1">
      <c r="A207" s="392"/>
      <c r="B207" s="27" t="s">
        <v>471</v>
      </c>
      <c r="C207" s="29" t="s">
        <v>728</v>
      </c>
      <c r="D207" s="43">
        <v>2026</v>
      </c>
      <c r="E207" s="43" t="s">
        <v>589</v>
      </c>
      <c r="F207" s="60">
        <f>G207+H207+I207+J207+K207</f>
        <v>300</v>
      </c>
      <c r="G207" s="60"/>
      <c r="H207" s="60"/>
      <c r="I207" s="60">
        <v>300</v>
      </c>
      <c r="J207" s="60"/>
      <c r="K207" s="60"/>
      <c r="L207" s="43" t="s">
        <v>727</v>
      </c>
      <c r="M207" s="43" t="s">
        <v>28</v>
      </c>
    </row>
    <row r="208" spans="1:13" ht="32.25" hidden="1" customHeight="1">
      <c r="A208" s="392"/>
      <c r="B208" s="27"/>
      <c r="C208" s="40" t="s">
        <v>593</v>
      </c>
      <c r="D208" s="43"/>
      <c r="E208" s="43"/>
      <c r="F208" s="146"/>
      <c r="G208" s="60"/>
      <c r="H208" s="60"/>
      <c r="I208" s="60"/>
      <c r="J208" s="60"/>
      <c r="K208" s="60"/>
      <c r="L208" s="43"/>
      <c r="M208" s="43"/>
    </row>
    <row r="209" spans="1:13" ht="162" hidden="1" customHeight="1">
      <c r="A209" s="392"/>
      <c r="B209" s="27" t="s">
        <v>18</v>
      </c>
      <c r="C209" s="29" t="s">
        <v>594</v>
      </c>
      <c r="D209" s="43">
        <v>2026</v>
      </c>
      <c r="E209" s="43" t="s">
        <v>586</v>
      </c>
      <c r="F209" s="60">
        <f>G209+H209+I209+J209+K209</f>
        <v>150</v>
      </c>
      <c r="G209" s="60"/>
      <c r="H209" s="60"/>
      <c r="I209" s="60">
        <v>150</v>
      </c>
      <c r="J209" s="60"/>
      <c r="K209" s="60"/>
      <c r="L209" s="43" t="s">
        <v>362</v>
      </c>
      <c r="M209" s="43" t="s">
        <v>142</v>
      </c>
    </row>
    <row r="210" spans="1:13" ht="78.75" hidden="1" customHeight="1">
      <c r="A210" s="392"/>
      <c r="B210" s="27" t="s">
        <v>205</v>
      </c>
      <c r="C210" s="29" t="s">
        <v>595</v>
      </c>
      <c r="D210" s="43">
        <v>2026</v>
      </c>
      <c r="E210" s="43" t="s">
        <v>569</v>
      </c>
      <c r="F210" s="60">
        <f>G210+H210+I210+J210+K210</f>
        <v>950</v>
      </c>
      <c r="G210" s="60"/>
      <c r="H210" s="60"/>
      <c r="I210" s="60">
        <v>950</v>
      </c>
      <c r="J210" s="60"/>
      <c r="K210" s="60"/>
      <c r="L210" s="43" t="s">
        <v>443</v>
      </c>
      <c r="M210" s="43" t="s">
        <v>596</v>
      </c>
    </row>
    <row r="211" spans="1:13" ht="47.25" hidden="1" customHeight="1">
      <c r="A211" s="392"/>
      <c r="B211" s="27" t="s">
        <v>556</v>
      </c>
      <c r="C211" s="29" t="s">
        <v>597</v>
      </c>
      <c r="D211" s="43">
        <v>2026</v>
      </c>
      <c r="E211" s="43" t="s">
        <v>573</v>
      </c>
      <c r="F211" s="60"/>
      <c r="G211" s="60"/>
      <c r="H211" s="60"/>
      <c r="I211" s="60"/>
      <c r="J211" s="60"/>
      <c r="K211" s="60"/>
      <c r="L211" s="43"/>
      <c r="M211" s="43"/>
    </row>
    <row r="212" spans="1:13" ht="34.5" hidden="1" customHeight="1">
      <c r="A212" s="392"/>
      <c r="B212" s="27" t="s">
        <v>468</v>
      </c>
      <c r="C212" s="29" t="s">
        <v>598</v>
      </c>
      <c r="D212" s="43">
        <v>2026</v>
      </c>
      <c r="E212" s="43" t="s">
        <v>573</v>
      </c>
      <c r="F212" s="60">
        <f t="shared" ref="F212:F227" si="46">G212+H212+I212+J212+K212</f>
        <v>13.4</v>
      </c>
      <c r="G212" s="60"/>
      <c r="H212" s="60"/>
      <c r="I212" s="60">
        <v>13.4</v>
      </c>
      <c r="J212" s="60"/>
      <c r="K212" s="60"/>
      <c r="L212" s="43" t="s">
        <v>599</v>
      </c>
      <c r="M212" s="43" t="s">
        <v>600</v>
      </c>
    </row>
    <row r="213" spans="1:13" ht="32.25" hidden="1" customHeight="1">
      <c r="A213" s="392"/>
      <c r="B213" s="27" t="s">
        <v>469</v>
      </c>
      <c r="C213" s="29" t="s">
        <v>601</v>
      </c>
      <c r="D213" s="43">
        <v>2026</v>
      </c>
      <c r="E213" s="43" t="s">
        <v>573</v>
      </c>
      <c r="F213" s="60">
        <f t="shared" si="46"/>
        <v>48.2</v>
      </c>
      <c r="G213" s="60"/>
      <c r="H213" s="60"/>
      <c r="I213" s="60">
        <v>48.2</v>
      </c>
      <c r="J213" s="60"/>
      <c r="K213" s="60"/>
      <c r="L213" s="43" t="s">
        <v>455</v>
      </c>
      <c r="M213" s="43" t="s">
        <v>497</v>
      </c>
    </row>
    <row r="214" spans="1:13" ht="35.25" hidden="1" customHeight="1">
      <c r="A214" s="392"/>
      <c r="B214" s="27" t="s">
        <v>602</v>
      </c>
      <c r="C214" s="29" t="s">
        <v>603</v>
      </c>
      <c r="D214" s="43">
        <v>2026</v>
      </c>
      <c r="E214" s="43" t="s">
        <v>573</v>
      </c>
      <c r="F214" s="60">
        <f t="shared" si="46"/>
        <v>41.7</v>
      </c>
      <c r="G214" s="60"/>
      <c r="H214" s="60"/>
      <c r="I214" s="60">
        <v>41.7</v>
      </c>
      <c r="J214" s="60"/>
      <c r="K214" s="60"/>
      <c r="L214" s="43" t="s">
        <v>455</v>
      </c>
      <c r="M214" s="43" t="s">
        <v>25</v>
      </c>
    </row>
    <row r="215" spans="1:13" ht="33" hidden="1" customHeight="1">
      <c r="A215" s="392"/>
      <c r="B215" s="27" t="s">
        <v>604</v>
      </c>
      <c r="C215" s="29" t="s">
        <v>605</v>
      </c>
      <c r="D215" s="43">
        <v>2026</v>
      </c>
      <c r="E215" s="43" t="s">
        <v>573</v>
      </c>
      <c r="F215" s="60">
        <f t="shared" si="46"/>
        <v>18.2</v>
      </c>
      <c r="G215" s="60"/>
      <c r="H215" s="60"/>
      <c r="I215" s="60">
        <v>18.2</v>
      </c>
      <c r="J215" s="60"/>
      <c r="K215" s="60"/>
      <c r="L215" s="43" t="s">
        <v>606</v>
      </c>
      <c r="M215" s="43" t="s">
        <v>25</v>
      </c>
    </row>
    <row r="216" spans="1:13" ht="42" hidden="1" customHeight="1">
      <c r="A216" s="392"/>
      <c r="B216" s="27" t="s">
        <v>607</v>
      </c>
      <c r="C216" s="29" t="s">
        <v>608</v>
      </c>
      <c r="D216" s="43">
        <v>2026</v>
      </c>
      <c r="E216" s="43" t="s">
        <v>573</v>
      </c>
      <c r="F216" s="60">
        <f t="shared" si="46"/>
        <v>11.95</v>
      </c>
      <c r="G216" s="60"/>
      <c r="H216" s="60"/>
      <c r="I216" s="60">
        <v>11.95</v>
      </c>
      <c r="J216" s="60"/>
      <c r="K216" s="60"/>
      <c r="L216" s="43" t="s">
        <v>455</v>
      </c>
      <c r="M216" s="43" t="s">
        <v>28</v>
      </c>
    </row>
    <row r="217" spans="1:13" ht="45" hidden="1" customHeight="1">
      <c r="A217" s="392"/>
      <c r="B217" s="27" t="s">
        <v>609</v>
      </c>
      <c r="C217" s="29" t="s">
        <v>610</v>
      </c>
      <c r="D217" s="43">
        <v>2026</v>
      </c>
      <c r="E217" s="43" t="s">
        <v>573</v>
      </c>
      <c r="F217" s="60">
        <f t="shared" si="46"/>
        <v>21.5</v>
      </c>
      <c r="G217" s="60"/>
      <c r="H217" s="60"/>
      <c r="I217" s="60">
        <v>21.5</v>
      </c>
      <c r="J217" s="60"/>
      <c r="K217" s="60"/>
      <c r="L217" s="43" t="s">
        <v>611</v>
      </c>
      <c r="M217" s="43" t="s">
        <v>31</v>
      </c>
    </row>
    <row r="218" spans="1:13" ht="33" hidden="1" customHeight="1">
      <c r="A218" s="392"/>
      <c r="B218" s="27" t="s">
        <v>612</v>
      </c>
      <c r="C218" s="29" t="s">
        <v>613</v>
      </c>
      <c r="D218" s="43">
        <v>2026</v>
      </c>
      <c r="E218" s="43" t="s">
        <v>573</v>
      </c>
      <c r="F218" s="60">
        <f t="shared" si="46"/>
        <v>1086.7</v>
      </c>
      <c r="G218" s="60"/>
      <c r="H218" s="60"/>
      <c r="I218" s="60">
        <v>1086.7</v>
      </c>
      <c r="J218" s="60"/>
      <c r="K218" s="60"/>
      <c r="L218" s="43" t="s">
        <v>455</v>
      </c>
      <c r="M218" s="43" t="s">
        <v>497</v>
      </c>
    </row>
    <row r="219" spans="1:13" ht="33" hidden="1" customHeight="1">
      <c r="A219" s="392"/>
      <c r="B219" s="27" t="s">
        <v>614</v>
      </c>
      <c r="C219" s="29" t="s">
        <v>615</v>
      </c>
      <c r="D219" s="43">
        <v>2026</v>
      </c>
      <c r="E219" s="43" t="s">
        <v>573</v>
      </c>
      <c r="F219" s="60">
        <f t="shared" si="46"/>
        <v>76.2</v>
      </c>
      <c r="G219" s="60"/>
      <c r="H219" s="60"/>
      <c r="I219" s="60">
        <v>76.2</v>
      </c>
      <c r="J219" s="60"/>
      <c r="K219" s="60"/>
      <c r="L219" s="43" t="s">
        <v>455</v>
      </c>
      <c r="M219" s="43" t="s">
        <v>28</v>
      </c>
    </row>
    <row r="220" spans="1:13" ht="39" hidden="1" customHeight="1">
      <c r="A220" s="392"/>
      <c r="B220" s="27" t="s">
        <v>616</v>
      </c>
      <c r="C220" s="29" t="s">
        <v>617</v>
      </c>
      <c r="D220" s="43">
        <v>2026</v>
      </c>
      <c r="E220" s="43" t="s">
        <v>573</v>
      </c>
      <c r="F220" s="60">
        <f t="shared" si="46"/>
        <v>13.25</v>
      </c>
      <c r="G220" s="60"/>
      <c r="H220" s="60"/>
      <c r="I220" s="60">
        <v>13.25</v>
      </c>
      <c r="J220" s="60"/>
      <c r="K220" s="60"/>
      <c r="L220" s="43" t="s">
        <v>455</v>
      </c>
      <c r="M220" s="43" t="s">
        <v>28</v>
      </c>
    </row>
    <row r="221" spans="1:13" ht="36.75" hidden="1" customHeight="1">
      <c r="A221" s="392"/>
      <c r="B221" s="27" t="s">
        <v>618</v>
      </c>
      <c r="C221" s="29" t="s">
        <v>619</v>
      </c>
      <c r="D221" s="43">
        <v>2026</v>
      </c>
      <c r="E221" s="43" t="s">
        <v>573</v>
      </c>
      <c r="F221" s="60">
        <f t="shared" si="46"/>
        <v>11.7</v>
      </c>
      <c r="G221" s="60"/>
      <c r="H221" s="60"/>
      <c r="I221" s="60">
        <v>11.7</v>
      </c>
      <c r="J221" s="60"/>
      <c r="K221" s="60"/>
      <c r="L221" s="43" t="s">
        <v>455</v>
      </c>
      <c r="M221" s="43" t="s">
        <v>25</v>
      </c>
    </row>
    <row r="222" spans="1:13" ht="30.75" hidden="1" customHeight="1">
      <c r="A222" s="392"/>
      <c r="B222" s="27" t="s">
        <v>620</v>
      </c>
      <c r="C222" s="29" t="s">
        <v>621</v>
      </c>
      <c r="D222" s="43">
        <v>2026</v>
      </c>
      <c r="E222" s="43" t="s">
        <v>573</v>
      </c>
      <c r="F222" s="60">
        <f t="shared" si="46"/>
        <v>22.2</v>
      </c>
      <c r="G222" s="60"/>
      <c r="H222" s="60"/>
      <c r="I222" s="60">
        <v>22.2</v>
      </c>
      <c r="J222" s="60"/>
      <c r="K222" s="60"/>
      <c r="L222" s="43" t="s">
        <v>455</v>
      </c>
      <c r="M222" s="43" t="s">
        <v>28</v>
      </c>
    </row>
    <row r="223" spans="1:13" ht="21" hidden="1" customHeight="1">
      <c r="A223" s="392"/>
      <c r="B223" s="27" t="s">
        <v>622</v>
      </c>
      <c r="C223" s="29" t="s">
        <v>623</v>
      </c>
      <c r="D223" s="43">
        <v>2026</v>
      </c>
      <c r="E223" s="43" t="s">
        <v>573</v>
      </c>
      <c r="F223" s="60">
        <f t="shared" si="46"/>
        <v>15.7</v>
      </c>
      <c r="G223" s="60"/>
      <c r="H223" s="60"/>
      <c r="I223" s="60">
        <v>15.7</v>
      </c>
      <c r="J223" s="60"/>
      <c r="K223" s="60"/>
      <c r="L223" s="43"/>
      <c r="M223" s="43"/>
    </row>
    <row r="224" spans="1:13" ht="35.25" hidden="1" customHeight="1">
      <c r="A224" s="392"/>
      <c r="B224" s="27" t="s">
        <v>624</v>
      </c>
      <c r="C224" s="29" t="s">
        <v>625</v>
      </c>
      <c r="D224" s="43">
        <v>2026</v>
      </c>
      <c r="E224" s="43" t="s">
        <v>573</v>
      </c>
      <c r="F224" s="60">
        <f t="shared" si="46"/>
        <v>10.75</v>
      </c>
      <c r="G224" s="60"/>
      <c r="H224" s="60"/>
      <c r="I224" s="60">
        <v>10.75</v>
      </c>
      <c r="J224" s="60"/>
      <c r="K224" s="60"/>
      <c r="L224" s="43" t="s">
        <v>626</v>
      </c>
      <c r="M224" s="43" t="s">
        <v>627</v>
      </c>
    </row>
    <row r="225" spans="1:13" ht="33.75" hidden="1" customHeight="1">
      <c r="A225" s="392"/>
      <c r="B225" s="27" t="s">
        <v>628</v>
      </c>
      <c r="C225" s="29" t="s">
        <v>629</v>
      </c>
      <c r="D225" s="43">
        <v>2026</v>
      </c>
      <c r="E225" s="43" t="s">
        <v>573</v>
      </c>
      <c r="F225" s="60">
        <f t="shared" si="46"/>
        <v>62.95</v>
      </c>
      <c r="G225" s="60"/>
      <c r="H225" s="60"/>
      <c r="I225" s="60">
        <v>62.95</v>
      </c>
      <c r="J225" s="60"/>
      <c r="K225" s="60"/>
      <c r="L225" s="43" t="s">
        <v>455</v>
      </c>
      <c r="M225" s="43" t="s">
        <v>31</v>
      </c>
    </row>
    <row r="226" spans="1:13" ht="30" hidden="1" customHeight="1">
      <c r="A226" s="392"/>
      <c r="B226" s="27" t="s">
        <v>630</v>
      </c>
      <c r="C226" s="29" t="s">
        <v>631</v>
      </c>
      <c r="D226" s="43">
        <v>2026</v>
      </c>
      <c r="E226" s="43" t="s">
        <v>573</v>
      </c>
      <c r="F226" s="60">
        <f t="shared" si="46"/>
        <v>19.45</v>
      </c>
      <c r="G226" s="60"/>
      <c r="H226" s="60"/>
      <c r="I226" s="60">
        <v>19.45</v>
      </c>
      <c r="J226" s="60"/>
      <c r="K226" s="60"/>
      <c r="L226" s="43" t="s">
        <v>455</v>
      </c>
      <c r="M226" s="43" t="s">
        <v>19</v>
      </c>
    </row>
    <row r="227" spans="1:13" ht="73.5" hidden="1" customHeight="1">
      <c r="A227" s="392"/>
      <c r="B227" s="27" t="s">
        <v>632</v>
      </c>
      <c r="C227" s="29" t="s">
        <v>633</v>
      </c>
      <c r="D227" s="43">
        <v>2026</v>
      </c>
      <c r="E227" s="43" t="s">
        <v>634</v>
      </c>
      <c r="F227" s="60">
        <f t="shared" si="46"/>
        <v>52</v>
      </c>
      <c r="G227" s="60"/>
      <c r="H227" s="60"/>
      <c r="I227" s="60">
        <v>52</v>
      </c>
      <c r="J227" s="60"/>
      <c r="K227" s="60"/>
      <c r="L227" s="43" t="s">
        <v>635</v>
      </c>
      <c r="M227" s="43" t="s">
        <v>636</v>
      </c>
    </row>
    <row r="228" spans="1:13" ht="48.75" hidden="1" customHeight="1">
      <c r="A228" s="392"/>
      <c r="B228" s="27"/>
      <c r="C228" s="40" t="s">
        <v>637</v>
      </c>
      <c r="D228" s="43"/>
      <c r="E228" s="43"/>
      <c r="F228" s="146"/>
      <c r="G228" s="60"/>
      <c r="H228" s="60"/>
      <c r="I228" s="60"/>
      <c r="J228" s="60"/>
      <c r="K228" s="60"/>
      <c r="L228" s="393"/>
      <c r="M228" s="393"/>
    </row>
    <row r="229" spans="1:13" ht="63" hidden="1" customHeight="1">
      <c r="A229" s="392"/>
      <c r="B229" s="27" t="s">
        <v>18</v>
      </c>
      <c r="C229" s="29" t="s">
        <v>686</v>
      </c>
      <c r="D229" s="43">
        <v>2026</v>
      </c>
      <c r="E229" s="43" t="s">
        <v>573</v>
      </c>
      <c r="F229" s="60">
        <f t="shared" ref="F229:F235" si="47">G229+H229+I229+J229+K229</f>
        <v>1240</v>
      </c>
      <c r="G229" s="60"/>
      <c r="H229" s="60"/>
      <c r="I229" s="60">
        <v>1240</v>
      </c>
      <c r="J229" s="60"/>
      <c r="K229" s="60"/>
      <c r="L229" s="43" t="s">
        <v>638</v>
      </c>
      <c r="M229" s="43" t="s">
        <v>497</v>
      </c>
    </row>
    <row r="230" spans="1:13" ht="82.5" hidden="1" customHeight="1">
      <c r="A230" s="392"/>
      <c r="B230" s="27" t="s">
        <v>205</v>
      </c>
      <c r="C230" s="29" t="s">
        <v>684</v>
      </c>
      <c r="D230" s="43">
        <v>2026</v>
      </c>
      <c r="E230" s="43" t="s">
        <v>573</v>
      </c>
      <c r="F230" s="60">
        <f t="shared" si="47"/>
        <v>300</v>
      </c>
      <c r="G230" s="60"/>
      <c r="H230" s="60"/>
      <c r="I230" s="60">
        <v>300</v>
      </c>
      <c r="J230" s="60"/>
      <c r="K230" s="60"/>
      <c r="L230" s="43" t="s">
        <v>432</v>
      </c>
      <c r="M230" s="43" t="s">
        <v>142</v>
      </c>
    </row>
    <row r="231" spans="1:13" ht="64.5" hidden="1" customHeight="1">
      <c r="A231" s="392"/>
      <c r="B231" s="27" t="s">
        <v>556</v>
      </c>
      <c r="C231" s="29" t="s">
        <v>685</v>
      </c>
      <c r="D231" s="43">
        <v>2026</v>
      </c>
      <c r="E231" s="43" t="s">
        <v>573</v>
      </c>
      <c r="F231" s="60">
        <f t="shared" si="47"/>
        <v>550</v>
      </c>
      <c r="G231" s="60"/>
      <c r="H231" s="60"/>
      <c r="I231" s="60">
        <v>550</v>
      </c>
      <c r="J231" s="60"/>
      <c r="K231" s="60"/>
      <c r="L231" s="43" t="s">
        <v>639</v>
      </c>
      <c r="M231" s="43" t="s">
        <v>405</v>
      </c>
    </row>
    <row r="232" spans="1:13" ht="96" hidden="1" customHeight="1">
      <c r="A232" s="392"/>
      <c r="B232" s="27" t="s">
        <v>470</v>
      </c>
      <c r="C232" s="29" t="s">
        <v>644</v>
      </c>
      <c r="D232" s="43">
        <v>2026</v>
      </c>
      <c r="E232" s="43" t="s">
        <v>586</v>
      </c>
      <c r="F232" s="60">
        <f t="shared" si="47"/>
        <v>650</v>
      </c>
      <c r="G232" s="60"/>
      <c r="H232" s="60"/>
      <c r="I232" s="60">
        <v>650</v>
      </c>
      <c r="J232" s="60"/>
      <c r="K232" s="60"/>
      <c r="L232" s="43" t="s">
        <v>455</v>
      </c>
      <c r="M232" s="43" t="s">
        <v>142</v>
      </c>
    </row>
    <row r="233" spans="1:13" ht="81.75" hidden="1" customHeight="1">
      <c r="A233" s="392"/>
      <c r="B233" s="27" t="s">
        <v>471</v>
      </c>
      <c r="C233" s="29" t="s">
        <v>715</v>
      </c>
      <c r="D233" s="43">
        <v>2026</v>
      </c>
      <c r="E233" s="43" t="s">
        <v>573</v>
      </c>
      <c r="F233" s="60">
        <f t="shared" si="47"/>
        <v>250</v>
      </c>
      <c r="G233" s="60"/>
      <c r="H233" s="60"/>
      <c r="I233" s="60">
        <v>250</v>
      </c>
      <c r="J233" s="60"/>
      <c r="K233" s="60"/>
      <c r="L233" s="43" t="s">
        <v>640</v>
      </c>
      <c r="M233" s="43" t="s">
        <v>142</v>
      </c>
    </row>
    <row r="234" spans="1:13" ht="129" hidden="1" customHeight="1">
      <c r="A234" s="29" t="s">
        <v>687</v>
      </c>
      <c r="B234" s="27" t="s">
        <v>18</v>
      </c>
      <c r="C234" s="145" t="s">
        <v>688</v>
      </c>
      <c r="D234" s="133">
        <v>2026</v>
      </c>
      <c r="E234" s="133" t="s">
        <v>689</v>
      </c>
      <c r="F234" s="134">
        <f t="shared" si="47"/>
        <v>100</v>
      </c>
      <c r="G234" s="134"/>
      <c r="H234" s="134"/>
      <c r="I234" s="134">
        <v>100</v>
      </c>
      <c r="J234" s="134"/>
      <c r="K234" s="134"/>
      <c r="L234" s="133" t="s">
        <v>690</v>
      </c>
      <c r="M234" s="133" t="s">
        <v>691</v>
      </c>
    </row>
    <row r="235" spans="1:13" ht="15" hidden="1" customHeight="1">
      <c r="A235" s="44"/>
      <c r="B235" s="44"/>
      <c r="C235" s="44" t="s">
        <v>591</v>
      </c>
      <c r="D235" s="44"/>
      <c r="E235" s="44"/>
      <c r="F235" s="15">
        <f t="shared" si="47"/>
        <v>11505.850000000002</v>
      </c>
      <c r="G235" s="15">
        <f>SUM(G185:G234)</f>
        <v>0</v>
      </c>
      <c r="H235" s="15">
        <f t="shared" ref="H235:K235" si="48">SUM(H185:H234)</f>
        <v>0</v>
      </c>
      <c r="I235" s="15">
        <f t="shared" si="48"/>
        <v>11505.850000000002</v>
      </c>
      <c r="J235" s="15">
        <f t="shared" si="48"/>
        <v>0</v>
      </c>
      <c r="K235" s="15">
        <f t="shared" si="48"/>
        <v>0</v>
      </c>
      <c r="L235" s="44"/>
      <c r="M235" s="44"/>
    </row>
    <row r="236" spans="1:13" ht="15" hidden="1" customHeight="1">
      <c r="A236" s="391" t="s">
        <v>16</v>
      </c>
      <c r="B236" s="391"/>
      <c r="C236" s="391"/>
      <c r="D236" s="391"/>
      <c r="E236" s="391"/>
      <c r="F236" s="391"/>
      <c r="G236" s="391"/>
      <c r="H236" s="391"/>
      <c r="I236" s="391"/>
      <c r="J236" s="391"/>
      <c r="K236" s="391"/>
      <c r="L236" s="391"/>
      <c r="M236" s="391"/>
    </row>
    <row r="237" spans="1:13" ht="15" hidden="1" customHeight="1">
      <c r="A237" s="391" t="s">
        <v>821</v>
      </c>
      <c r="B237" s="391"/>
      <c r="C237" s="391"/>
      <c r="D237" s="391"/>
      <c r="E237" s="391"/>
      <c r="F237" s="391"/>
      <c r="G237" s="391"/>
      <c r="H237" s="391"/>
      <c r="I237" s="391"/>
      <c r="J237" s="391"/>
      <c r="K237" s="391"/>
      <c r="L237" s="391"/>
      <c r="M237" s="391"/>
    </row>
    <row r="238" spans="1:13" ht="166.5" hidden="1" customHeight="1">
      <c r="A238" s="394" t="s">
        <v>662</v>
      </c>
      <c r="B238" s="43">
        <v>1</v>
      </c>
      <c r="C238" s="29" t="s">
        <v>736</v>
      </c>
      <c r="D238" s="43">
        <v>2026</v>
      </c>
      <c r="E238" s="43" t="s">
        <v>781</v>
      </c>
      <c r="F238" s="97">
        <f t="shared" ref="F238:F249" si="49">G238+H238+I238+J238+K238</f>
        <v>2000</v>
      </c>
      <c r="G238" s="13"/>
      <c r="H238" s="13"/>
      <c r="I238" s="32">
        <v>2000</v>
      </c>
      <c r="J238" s="13"/>
      <c r="K238" s="13"/>
      <c r="L238" s="43" t="s">
        <v>732</v>
      </c>
      <c r="M238" s="42" t="s">
        <v>142</v>
      </c>
    </row>
    <row r="239" spans="1:13" ht="214.5" hidden="1" customHeight="1">
      <c r="A239" s="405"/>
      <c r="B239" s="43">
        <v>2</v>
      </c>
      <c r="C239" s="29" t="s">
        <v>737</v>
      </c>
      <c r="D239" s="43">
        <v>2026</v>
      </c>
      <c r="E239" s="43" t="s">
        <v>782</v>
      </c>
      <c r="F239" s="97">
        <f t="shared" si="49"/>
        <v>400</v>
      </c>
      <c r="G239" s="13"/>
      <c r="H239" s="13"/>
      <c r="I239" s="32">
        <v>400</v>
      </c>
      <c r="J239" s="13"/>
      <c r="K239" s="13"/>
      <c r="L239" s="43" t="s">
        <v>291</v>
      </c>
      <c r="M239" s="42" t="s">
        <v>142</v>
      </c>
    </row>
    <row r="240" spans="1:13" ht="269.25" hidden="1" customHeight="1">
      <c r="A240" s="405"/>
      <c r="B240" s="128">
        <v>3</v>
      </c>
      <c r="C240" s="29" t="s">
        <v>770</v>
      </c>
      <c r="D240" s="43">
        <v>2026</v>
      </c>
      <c r="E240" s="43" t="s">
        <v>783</v>
      </c>
      <c r="F240" s="97">
        <f t="shared" si="49"/>
        <v>10000</v>
      </c>
      <c r="G240" s="13"/>
      <c r="H240" s="13"/>
      <c r="I240" s="173">
        <v>10000</v>
      </c>
      <c r="J240" s="13"/>
      <c r="K240" s="13"/>
      <c r="L240" s="43" t="s">
        <v>830</v>
      </c>
      <c r="M240" s="42" t="s">
        <v>831</v>
      </c>
    </row>
    <row r="241" spans="1:15" ht="222.75" hidden="1" customHeight="1">
      <c r="A241" s="405"/>
      <c r="B241" s="43">
        <v>4</v>
      </c>
      <c r="C241" s="29" t="s">
        <v>663</v>
      </c>
      <c r="D241" s="43">
        <v>2026</v>
      </c>
      <c r="E241" s="43" t="s">
        <v>784</v>
      </c>
      <c r="F241" s="97">
        <f t="shared" si="49"/>
        <v>300</v>
      </c>
      <c r="G241" s="13"/>
      <c r="H241" s="13"/>
      <c r="I241" s="32">
        <v>300</v>
      </c>
      <c r="J241" s="13"/>
      <c r="K241" s="13"/>
      <c r="L241" s="43" t="s">
        <v>669</v>
      </c>
      <c r="M241" s="42" t="s">
        <v>675</v>
      </c>
    </row>
    <row r="242" spans="1:15" ht="163.5" hidden="1" customHeight="1">
      <c r="A242" s="405"/>
      <c r="B242" s="43">
        <v>5</v>
      </c>
      <c r="C242" s="29" t="s">
        <v>664</v>
      </c>
      <c r="D242" s="43">
        <v>2026</v>
      </c>
      <c r="E242" s="43" t="s">
        <v>785</v>
      </c>
      <c r="F242" s="97">
        <f t="shared" si="49"/>
        <v>100</v>
      </c>
      <c r="G242" s="13"/>
      <c r="H242" s="13"/>
      <c r="I242" s="32">
        <v>100</v>
      </c>
      <c r="J242" s="13"/>
      <c r="K242" s="13"/>
      <c r="L242" s="43" t="s">
        <v>670</v>
      </c>
      <c r="M242" s="42" t="s">
        <v>676</v>
      </c>
    </row>
    <row r="243" spans="1:15" ht="112.5" hidden="1" customHeight="1">
      <c r="A243" s="405"/>
      <c r="B243" s="43">
        <v>6</v>
      </c>
      <c r="C243" s="29" t="s">
        <v>665</v>
      </c>
      <c r="D243" s="43">
        <v>2026</v>
      </c>
      <c r="E243" s="43" t="s">
        <v>786</v>
      </c>
      <c r="F243" s="97">
        <f t="shared" si="49"/>
        <v>200</v>
      </c>
      <c r="G243" s="13"/>
      <c r="H243" s="13"/>
      <c r="I243" s="32">
        <v>200</v>
      </c>
      <c r="J243" s="13"/>
      <c r="K243" s="13"/>
      <c r="L243" s="43" t="s">
        <v>671</v>
      </c>
      <c r="M243" s="42" t="s">
        <v>677</v>
      </c>
    </row>
    <row r="244" spans="1:15" ht="250.5" hidden="1" customHeight="1">
      <c r="A244" s="405"/>
      <c r="B244" s="43">
        <v>7</v>
      </c>
      <c r="C244" s="29" t="s">
        <v>666</v>
      </c>
      <c r="D244" s="43">
        <v>2026</v>
      </c>
      <c r="E244" s="43" t="s">
        <v>787</v>
      </c>
      <c r="F244" s="97">
        <f t="shared" si="49"/>
        <v>2000</v>
      </c>
      <c r="G244" s="13"/>
      <c r="H244" s="13"/>
      <c r="I244" s="32">
        <v>2000</v>
      </c>
      <c r="J244" s="13"/>
      <c r="K244" s="13"/>
      <c r="L244" s="43" t="s">
        <v>731</v>
      </c>
      <c r="M244" s="42"/>
    </row>
    <row r="245" spans="1:15" ht="210" hidden="1" customHeight="1">
      <c r="A245" s="405"/>
      <c r="B245" s="43">
        <v>8</v>
      </c>
      <c r="C245" s="29" t="s">
        <v>680</v>
      </c>
      <c r="D245" s="43">
        <v>2026</v>
      </c>
      <c r="E245" s="43" t="s">
        <v>788</v>
      </c>
      <c r="F245" s="97">
        <f t="shared" si="49"/>
        <v>300</v>
      </c>
      <c r="G245" s="13"/>
      <c r="H245" s="13"/>
      <c r="I245" s="32">
        <v>300</v>
      </c>
      <c r="J245" s="13"/>
      <c r="K245" s="13"/>
      <c r="L245" s="43" t="s">
        <v>672</v>
      </c>
      <c r="M245" s="42" t="s">
        <v>142</v>
      </c>
    </row>
    <row r="246" spans="1:15" ht="182.25" hidden="1" customHeight="1">
      <c r="A246" s="405"/>
      <c r="B246" s="43">
        <v>9</v>
      </c>
      <c r="C246" s="29" t="s">
        <v>667</v>
      </c>
      <c r="D246" s="43">
        <v>2026</v>
      </c>
      <c r="E246" s="43" t="s">
        <v>789</v>
      </c>
      <c r="F246" s="97">
        <f t="shared" si="49"/>
        <v>51</v>
      </c>
      <c r="G246" s="13"/>
      <c r="H246" s="13"/>
      <c r="I246" s="32">
        <v>51</v>
      </c>
      <c r="J246" s="13"/>
      <c r="K246" s="13"/>
      <c r="L246" s="43" t="s">
        <v>726</v>
      </c>
      <c r="M246" s="42" t="s">
        <v>678</v>
      </c>
    </row>
    <row r="247" spans="1:15" ht="159.75" hidden="1" customHeight="1">
      <c r="A247" s="405"/>
      <c r="B247" s="43">
        <v>10</v>
      </c>
      <c r="C247" s="29" t="s">
        <v>668</v>
      </c>
      <c r="D247" s="43">
        <v>2026</v>
      </c>
      <c r="E247" s="43" t="s">
        <v>785</v>
      </c>
      <c r="F247" s="97">
        <f t="shared" si="49"/>
        <v>5</v>
      </c>
      <c r="G247" s="13"/>
      <c r="H247" s="13"/>
      <c r="I247" s="32">
        <v>5</v>
      </c>
      <c r="J247" s="13"/>
      <c r="K247" s="13"/>
      <c r="L247" s="43" t="s">
        <v>673</v>
      </c>
      <c r="M247" s="42" t="s">
        <v>679</v>
      </c>
    </row>
    <row r="248" spans="1:15" ht="239.25" hidden="1" customHeight="1">
      <c r="A248" s="405"/>
      <c r="B248" s="43">
        <v>11</v>
      </c>
      <c r="C248" s="29" t="s">
        <v>738</v>
      </c>
      <c r="D248" s="43">
        <v>2026</v>
      </c>
      <c r="E248" s="105" t="s">
        <v>790</v>
      </c>
      <c r="F248" s="97">
        <f t="shared" si="49"/>
        <v>50</v>
      </c>
      <c r="G248" s="13"/>
      <c r="H248" s="13"/>
      <c r="I248" s="32">
        <v>50</v>
      </c>
      <c r="J248" s="13"/>
      <c r="K248" s="13"/>
      <c r="L248" s="27" t="s">
        <v>674</v>
      </c>
      <c r="M248" s="42" t="s">
        <v>754</v>
      </c>
    </row>
    <row r="249" spans="1:15" ht="219" hidden="1" customHeight="1">
      <c r="A249" s="405"/>
      <c r="B249" s="43">
        <v>12</v>
      </c>
      <c r="C249" s="127" t="s">
        <v>928</v>
      </c>
      <c r="D249" s="43">
        <v>2026</v>
      </c>
      <c r="E249" s="185" t="s">
        <v>905</v>
      </c>
      <c r="F249" s="97">
        <f t="shared" si="49"/>
        <v>150</v>
      </c>
      <c r="G249" s="13"/>
      <c r="H249" s="13"/>
      <c r="I249" s="32">
        <v>150</v>
      </c>
      <c r="J249" s="13"/>
      <c r="K249" s="13"/>
      <c r="L249" s="27" t="s">
        <v>739</v>
      </c>
      <c r="M249" s="42" t="s">
        <v>740</v>
      </c>
    </row>
    <row r="250" spans="1:15" ht="186.75" hidden="1" customHeight="1">
      <c r="A250" s="405"/>
      <c r="B250" s="43"/>
      <c r="C250" s="11" t="s">
        <v>903</v>
      </c>
      <c r="D250" s="43">
        <v>2026</v>
      </c>
      <c r="E250" s="43" t="s">
        <v>913</v>
      </c>
      <c r="F250" s="97">
        <f>I250</f>
        <v>0</v>
      </c>
      <c r="G250" s="13"/>
      <c r="H250" s="13"/>
      <c r="I250" s="32"/>
      <c r="J250" s="13"/>
      <c r="K250" s="13"/>
      <c r="L250" s="27" t="s">
        <v>886</v>
      </c>
      <c r="M250" s="200" t="s">
        <v>887</v>
      </c>
      <c r="N250" s="63">
        <v>13</v>
      </c>
    </row>
    <row r="251" spans="1:15" ht="228.75" hidden="1" customHeight="1">
      <c r="A251" s="405"/>
      <c r="B251" s="43">
        <v>13</v>
      </c>
      <c r="C251" s="186" t="s">
        <v>904</v>
      </c>
      <c r="D251" s="43">
        <v>2026</v>
      </c>
      <c r="E251" s="43" t="s">
        <v>905</v>
      </c>
      <c r="F251" s="97">
        <f>I251</f>
        <v>100</v>
      </c>
      <c r="G251" s="13"/>
      <c r="H251" s="13"/>
      <c r="I251" s="32">
        <v>100</v>
      </c>
      <c r="J251" s="13"/>
      <c r="K251" s="13"/>
      <c r="L251" s="176" t="s">
        <v>906</v>
      </c>
      <c r="M251" s="177" t="s">
        <v>907</v>
      </c>
      <c r="N251" s="178">
        <v>14</v>
      </c>
      <c r="O251" s="178" t="s">
        <v>1056</v>
      </c>
    </row>
    <row r="252" spans="1:15" ht="208.5" hidden="1" customHeight="1">
      <c r="A252" s="405"/>
      <c r="B252" s="43">
        <v>14</v>
      </c>
      <c r="C252" s="135" t="s">
        <v>920</v>
      </c>
      <c r="D252" s="43">
        <v>2026</v>
      </c>
      <c r="E252" s="43" t="s">
        <v>905</v>
      </c>
      <c r="F252" s="97">
        <f>I252</f>
        <v>1400</v>
      </c>
      <c r="G252" s="13"/>
      <c r="H252" s="13"/>
      <c r="I252" s="32">
        <v>1400</v>
      </c>
      <c r="J252" s="13"/>
      <c r="K252" s="13"/>
      <c r="L252" s="136" t="s">
        <v>208</v>
      </c>
      <c r="M252" s="136" t="s">
        <v>142</v>
      </c>
      <c r="N252" s="178">
        <v>15</v>
      </c>
    </row>
    <row r="253" spans="1:15" ht="87.75" hidden="1" customHeight="1">
      <c r="A253" s="405"/>
      <c r="B253" s="43">
        <v>15</v>
      </c>
      <c r="C253" s="222" t="s">
        <v>926</v>
      </c>
      <c r="D253" s="43">
        <v>2026</v>
      </c>
      <c r="E253" s="43" t="s">
        <v>407</v>
      </c>
      <c r="F253" s="97">
        <f>I253</f>
        <v>121.4</v>
      </c>
      <c r="G253" s="13"/>
      <c r="H253" s="13"/>
      <c r="I253" s="32">
        <v>121.4</v>
      </c>
      <c r="J253" s="13"/>
      <c r="K253" s="13"/>
      <c r="L253" s="187" t="s">
        <v>927</v>
      </c>
      <c r="M253" s="187" t="s">
        <v>142</v>
      </c>
      <c r="N253" s="178">
        <v>16</v>
      </c>
    </row>
    <row r="254" spans="1:15" ht="256.5" hidden="1" customHeight="1">
      <c r="A254" s="405"/>
      <c r="B254" s="406">
        <v>16</v>
      </c>
      <c r="C254" s="201" t="s">
        <v>939</v>
      </c>
      <c r="D254" s="406">
        <v>2026</v>
      </c>
      <c r="E254" s="406" t="s">
        <v>940</v>
      </c>
      <c r="F254" s="97"/>
      <c r="G254" s="13"/>
      <c r="H254" s="13"/>
      <c r="I254" s="32"/>
      <c r="J254" s="13"/>
      <c r="K254" s="13"/>
      <c r="L254" s="197"/>
      <c r="M254" s="197"/>
      <c r="N254" s="178"/>
    </row>
    <row r="255" spans="1:15" ht="98.25" hidden="1" customHeight="1">
      <c r="A255" s="405"/>
      <c r="B255" s="407"/>
      <c r="C255" s="198" t="s">
        <v>986</v>
      </c>
      <c r="D255" s="407"/>
      <c r="E255" s="407"/>
      <c r="F255" s="97">
        <f>I255+H255+J255+K255</f>
        <v>31924</v>
      </c>
      <c r="G255" s="13"/>
      <c r="H255" s="32">
        <v>20000</v>
      </c>
      <c r="I255" s="32">
        <v>11924</v>
      </c>
      <c r="J255" s="13"/>
      <c r="K255" s="196"/>
      <c r="L255" s="136" t="s">
        <v>555</v>
      </c>
      <c r="M255" s="136" t="s">
        <v>987</v>
      </c>
      <c r="N255" s="178"/>
      <c r="O255" s="198" t="s">
        <v>944</v>
      </c>
    </row>
    <row r="256" spans="1:15" ht="36" hidden="1" customHeight="1">
      <c r="A256" s="405"/>
      <c r="B256" s="407"/>
      <c r="C256" s="199" t="s">
        <v>945</v>
      </c>
      <c r="D256" s="407"/>
      <c r="E256" s="407"/>
      <c r="F256" s="97">
        <f t="shared" ref="F256:F261" si="50">I256</f>
        <v>650</v>
      </c>
      <c r="G256" s="13"/>
      <c r="H256" s="13"/>
      <c r="I256" s="32">
        <v>650</v>
      </c>
      <c r="J256" s="13"/>
      <c r="K256" s="196"/>
      <c r="L256" s="136" t="s">
        <v>941</v>
      </c>
      <c r="M256" s="136" t="s">
        <v>942</v>
      </c>
      <c r="N256" s="178"/>
      <c r="O256" s="199" t="s">
        <v>945</v>
      </c>
    </row>
    <row r="257" spans="1:15" ht="41.25" hidden="1" customHeight="1">
      <c r="A257" s="405"/>
      <c r="B257" s="407"/>
      <c r="C257" s="198" t="s">
        <v>946</v>
      </c>
      <c r="D257" s="407"/>
      <c r="E257" s="407"/>
      <c r="F257" s="97">
        <f t="shared" si="50"/>
        <v>1566.72</v>
      </c>
      <c r="G257" s="13"/>
      <c r="H257" s="13"/>
      <c r="I257" s="32">
        <v>1566.72</v>
      </c>
      <c r="J257" s="13"/>
      <c r="K257" s="196"/>
      <c r="L257" s="136" t="s">
        <v>943</v>
      </c>
      <c r="M257" s="136" t="s">
        <v>988</v>
      </c>
      <c r="N257" s="178"/>
      <c r="O257" s="198" t="s">
        <v>946</v>
      </c>
    </row>
    <row r="258" spans="1:15" ht="78" hidden="1" customHeight="1">
      <c r="A258" s="405"/>
      <c r="B258" s="407"/>
      <c r="C258" s="198" t="s">
        <v>989</v>
      </c>
      <c r="D258" s="407"/>
      <c r="E258" s="407"/>
      <c r="F258" s="97">
        <f t="shared" si="50"/>
        <v>793.7</v>
      </c>
      <c r="G258" s="13"/>
      <c r="H258" s="13"/>
      <c r="I258" s="32">
        <v>793.7</v>
      </c>
      <c r="J258" s="13"/>
      <c r="K258" s="196"/>
      <c r="L258" s="187" t="s">
        <v>990</v>
      </c>
      <c r="M258" s="187" t="s">
        <v>991</v>
      </c>
      <c r="N258" s="178"/>
      <c r="O258" s="224"/>
    </row>
    <row r="259" spans="1:15" ht="41.25" hidden="1" customHeight="1">
      <c r="A259" s="405"/>
      <c r="B259" s="408"/>
      <c r="C259" s="198" t="s">
        <v>992</v>
      </c>
      <c r="D259" s="408"/>
      <c r="E259" s="408"/>
      <c r="F259" s="97">
        <f t="shared" si="50"/>
        <v>199.92</v>
      </c>
      <c r="G259" s="13"/>
      <c r="H259" s="13"/>
      <c r="I259" s="32">
        <v>199.92</v>
      </c>
      <c r="J259" s="13"/>
      <c r="K259" s="196"/>
      <c r="L259" s="187" t="s">
        <v>993</v>
      </c>
      <c r="M259" s="187" t="s">
        <v>994</v>
      </c>
      <c r="N259" s="178"/>
      <c r="O259" s="224"/>
    </row>
    <row r="260" spans="1:15" ht="258.75" hidden="1" customHeight="1">
      <c r="A260" s="405"/>
      <c r="B260" s="133">
        <v>17</v>
      </c>
      <c r="C260" s="236" t="s">
        <v>1020</v>
      </c>
      <c r="D260" s="133">
        <v>2026</v>
      </c>
      <c r="E260" s="133" t="s">
        <v>1021</v>
      </c>
      <c r="F260" s="97">
        <f t="shared" si="50"/>
        <v>15000</v>
      </c>
      <c r="G260" s="13"/>
      <c r="H260" s="13"/>
      <c r="I260" s="32">
        <v>15000</v>
      </c>
      <c r="J260" s="13"/>
      <c r="K260" s="196"/>
      <c r="L260" s="187" t="s">
        <v>455</v>
      </c>
      <c r="M260" s="187" t="s">
        <v>649</v>
      </c>
      <c r="O260" s="224"/>
    </row>
    <row r="261" spans="1:15" ht="180.75" hidden="1" customHeight="1">
      <c r="A261" s="395"/>
      <c r="B261" s="133">
        <v>18</v>
      </c>
      <c r="C261" s="236" t="s">
        <v>1022</v>
      </c>
      <c r="D261" s="133">
        <v>2026</v>
      </c>
      <c r="E261" s="133" t="s">
        <v>407</v>
      </c>
      <c r="F261" s="97">
        <f t="shared" si="50"/>
        <v>32000</v>
      </c>
      <c r="G261" s="13"/>
      <c r="H261" s="13"/>
      <c r="I261" s="32">
        <v>32000</v>
      </c>
      <c r="J261" s="13"/>
      <c r="K261" s="196"/>
      <c r="L261" s="187" t="s">
        <v>455</v>
      </c>
      <c r="M261" s="187" t="s">
        <v>1023</v>
      </c>
      <c r="O261" s="224"/>
    </row>
    <row r="262" spans="1:15" ht="279" hidden="1" customHeight="1">
      <c r="A262" s="394" t="s">
        <v>763</v>
      </c>
      <c r="B262" s="43">
        <v>1</v>
      </c>
      <c r="C262" s="29" t="s">
        <v>764</v>
      </c>
      <c r="D262" s="43">
        <v>2026</v>
      </c>
      <c r="E262" s="43" t="s">
        <v>762</v>
      </c>
      <c r="F262" s="97">
        <f>G262+H262+I262+J262+K262</f>
        <v>1000</v>
      </c>
      <c r="G262" s="13"/>
      <c r="H262" s="13"/>
      <c r="I262" s="32">
        <v>1000</v>
      </c>
      <c r="J262" s="13"/>
      <c r="K262" s="13"/>
      <c r="L262" s="181" t="s">
        <v>672</v>
      </c>
      <c r="M262" s="180" t="s">
        <v>144</v>
      </c>
    </row>
    <row r="263" spans="1:15" ht="287.25" hidden="1" customHeight="1">
      <c r="A263" s="395"/>
      <c r="B263" s="43">
        <v>2</v>
      </c>
      <c r="C263" s="29" t="s">
        <v>773</v>
      </c>
      <c r="D263" s="43">
        <v>2026</v>
      </c>
      <c r="E263" s="43" t="s">
        <v>762</v>
      </c>
      <c r="F263" s="146">
        <f>G263+H263+I263+J263+K263</f>
        <v>500</v>
      </c>
      <c r="G263" s="146"/>
      <c r="H263" s="146"/>
      <c r="I263" s="146">
        <v>500</v>
      </c>
      <c r="J263" s="13"/>
      <c r="K263" s="13"/>
      <c r="L263" s="176"/>
      <c r="M263" s="177"/>
    </row>
    <row r="264" spans="1:15" ht="81" hidden="1" customHeight="1">
      <c r="A264" s="396" t="s">
        <v>885</v>
      </c>
      <c r="B264" s="244"/>
      <c r="C264" s="245" t="s">
        <v>884</v>
      </c>
      <c r="D264" s="246">
        <v>2026</v>
      </c>
      <c r="E264" s="247" t="s">
        <v>912</v>
      </c>
      <c r="F264" s="248">
        <f t="shared" ref="F264:F269" si="51">SUM(G264:K264)</f>
        <v>0</v>
      </c>
      <c r="G264" s="249"/>
      <c r="H264" s="249"/>
      <c r="I264" s="250">
        <v>0</v>
      </c>
      <c r="J264" s="249"/>
      <c r="K264" s="251"/>
      <c r="L264" s="252" t="s">
        <v>909</v>
      </c>
      <c r="M264" s="139" t="s">
        <v>405</v>
      </c>
      <c r="N264" s="63">
        <v>1</v>
      </c>
    </row>
    <row r="265" spans="1:15" ht="119.25" hidden="1" customHeight="1">
      <c r="A265" s="397"/>
      <c r="B265" s="43">
        <v>1</v>
      </c>
      <c r="C265" s="186" t="s">
        <v>959</v>
      </c>
      <c r="D265" s="163">
        <v>2026</v>
      </c>
      <c r="E265" s="61" t="s">
        <v>645</v>
      </c>
      <c r="F265" s="164">
        <f t="shared" si="51"/>
        <v>10401</v>
      </c>
      <c r="G265" s="146"/>
      <c r="H265" s="146"/>
      <c r="I265" s="234">
        <v>10401</v>
      </c>
      <c r="J265" s="13"/>
      <c r="K265" s="13"/>
      <c r="L265" s="136" t="s">
        <v>910</v>
      </c>
      <c r="M265" s="136" t="s">
        <v>911</v>
      </c>
      <c r="N265" s="63">
        <v>2</v>
      </c>
    </row>
    <row r="266" spans="1:15" ht="119.25" hidden="1" customHeight="1">
      <c r="A266" s="397"/>
      <c r="B266" s="43">
        <v>2</v>
      </c>
      <c r="C266" s="135" t="s">
        <v>456</v>
      </c>
      <c r="D266" s="163">
        <v>2026</v>
      </c>
      <c r="E266" s="61" t="s">
        <v>921</v>
      </c>
      <c r="F266" s="164">
        <f t="shared" si="51"/>
        <v>3500</v>
      </c>
      <c r="G266" s="146"/>
      <c r="H266" s="146"/>
      <c r="I266" s="234">
        <v>3500</v>
      </c>
      <c r="J266" s="13"/>
      <c r="K266" s="13"/>
      <c r="L266" s="136" t="s">
        <v>922</v>
      </c>
      <c r="M266" s="136" t="s">
        <v>142</v>
      </c>
      <c r="N266" s="63">
        <v>3</v>
      </c>
    </row>
    <row r="267" spans="1:15" ht="135.75" hidden="1" customHeight="1">
      <c r="A267" s="397"/>
      <c r="B267" s="231">
        <v>3</v>
      </c>
      <c r="C267" s="256" t="s">
        <v>1024</v>
      </c>
      <c r="D267" s="237">
        <v>2026</v>
      </c>
      <c r="E267" s="238" t="s">
        <v>921</v>
      </c>
      <c r="F267" s="239">
        <f t="shared" si="51"/>
        <v>3000</v>
      </c>
      <c r="G267" s="240"/>
      <c r="H267" s="240"/>
      <c r="I267" s="241">
        <v>3000</v>
      </c>
      <c r="J267" s="242"/>
      <c r="K267" s="242"/>
      <c r="L267" s="231" t="s">
        <v>432</v>
      </c>
      <c r="M267" s="243" t="s">
        <v>845</v>
      </c>
      <c r="N267" s="63">
        <v>4</v>
      </c>
    </row>
    <row r="268" spans="1:15" ht="150.75" hidden="1" customHeight="1">
      <c r="A268" s="397"/>
      <c r="B268" s="43">
        <v>4</v>
      </c>
      <c r="C268" s="135" t="s">
        <v>929</v>
      </c>
      <c r="D268" s="163">
        <v>2026</v>
      </c>
      <c r="E268" s="61" t="s">
        <v>921</v>
      </c>
      <c r="F268" s="164">
        <f t="shared" si="51"/>
        <v>5000</v>
      </c>
      <c r="G268" s="146"/>
      <c r="H268" s="146"/>
      <c r="I268" s="234">
        <v>5000</v>
      </c>
      <c r="J268" s="13"/>
      <c r="K268" s="13"/>
      <c r="L268" s="43" t="s">
        <v>931</v>
      </c>
      <c r="M268" s="136" t="s">
        <v>930</v>
      </c>
      <c r="N268" s="63">
        <v>5</v>
      </c>
    </row>
    <row r="269" spans="1:15" ht="150.75" hidden="1" customHeight="1">
      <c r="A269" s="398"/>
      <c r="B269" s="43">
        <v>5</v>
      </c>
      <c r="C269" s="135" t="s">
        <v>935</v>
      </c>
      <c r="D269" s="61">
        <v>2026</v>
      </c>
      <c r="E269" s="61" t="s">
        <v>937</v>
      </c>
      <c r="F269" s="62">
        <f t="shared" si="51"/>
        <v>162</v>
      </c>
      <c r="G269" s="146"/>
      <c r="H269" s="146"/>
      <c r="I269" s="234">
        <v>162</v>
      </c>
      <c r="J269" s="13"/>
      <c r="K269" s="13"/>
      <c r="L269" s="136" t="s">
        <v>936</v>
      </c>
      <c r="M269" s="136" t="s">
        <v>25</v>
      </c>
      <c r="N269" s="63">
        <v>6</v>
      </c>
    </row>
    <row r="270" spans="1:15" ht="18" hidden="1" customHeight="1">
      <c r="A270" s="145"/>
      <c r="B270" s="43"/>
      <c r="C270" s="14" t="s">
        <v>293</v>
      </c>
      <c r="D270" s="43"/>
      <c r="E270" s="43"/>
      <c r="F270" s="106">
        <f>G270+H270+I270+J270+K270</f>
        <v>122874.74</v>
      </c>
      <c r="G270" s="13">
        <f>SUM(G238:G269)</f>
        <v>0</v>
      </c>
      <c r="H270" s="13">
        <f t="shared" ref="H270:K270" si="52">SUM(H238:H269)</f>
        <v>20000</v>
      </c>
      <c r="I270" s="13">
        <f t="shared" si="52"/>
        <v>102874.74</v>
      </c>
      <c r="J270" s="13">
        <f t="shared" si="52"/>
        <v>0</v>
      </c>
      <c r="K270" s="13">
        <f t="shared" si="52"/>
        <v>0</v>
      </c>
      <c r="L270" s="27"/>
      <c r="M270" s="42"/>
    </row>
    <row r="271" spans="1:15" ht="18" hidden="1" customHeight="1">
      <c r="A271" s="399" t="s">
        <v>822</v>
      </c>
      <c r="B271" s="400"/>
      <c r="C271" s="400"/>
      <c r="D271" s="400"/>
      <c r="E271" s="400"/>
      <c r="F271" s="400"/>
      <c r="G271" s="400"/>
      <c r="H271" s="400"/>
      <c r="I271" s="400"/>
      <c r="J271" s="400"/>
      <c r="K271" s="400"/>
      <c r="L271" s="400"/>
      <c r="M271" s="401"/>
    </row>
    <row r="272" spans="1:15" ht="203.25" hidden="1" customHeight="1">
      <c r="A272" s="402" t="s">
        <v>832</v>
      </c>
      <c r="B272" s="43">
        <v>0</v>
      </c>
      <c r="C272" s="186" t="s">
        <v>888</v>
      </c>
      <c r="D272" s="43">
        <v>2026</v>
      </c>
      <c r="E272" s="49" t="s">
        <v>833</v>
      </c>
      <c r="F272" s="141">
        <f t="shared" ref="F272:F308" si="53">G272+H272+I272+J272+K272</f>
        <v>0</v>
      </c>
      <c r="G272" s="13"/>
      <c r="H272" s="43"/>
      <c r="I272" s="32">
        <v>0</v>
      </c>
      <c r="J272" s="13"/>
      <c r="K272" s="13"/>
      <c r="L272" s="43" t="s">
        <v>834</v>
      </c>
      <c r="M272" s="43" t="s">
        <v>142</v>
      </c>
    </row>
    <row r="273" spans="1:14" ht="255.75" hidden="1" customHeight="1">
      <c r="A273" s="403"/>
      <c r="B273" s="43">
        <v>0</v>
      </c>
      <c r="C273" s="135" t="s">
        <v>889</v>
      </c>
      <c r="D273" s="43">
        <v>2026</v>
      </c>
      <c r="E273" s="49" t="s">
        <v>952</v>
      </c>
      <c r="F273" s="141">
        <f t="shared" si="53"/>
        <v>0</v>
      </c>
      <c r="G273" s="13"/>
      <c r="H273" s="43"/>
      <c r="I273" s="32">
        <v>0</v>
      </c>
      <c r="J273" s="13"/>
      <c r="K273" s="13"/>
      <c r="L273" s="43" t="s">
        <v>834</v>
      </c>
      <c r="M273" s="43" t="s">
        <v>25</v>
      </c>
      <c r="N273" s="63" t="s">
        <v>908</v>
      </c>
    </row>
    <row r="274" spans="1:14" ht="235.5" hidden="1" customHeight="1">
      <c r="A274" s="403"/>
      <c r="B274" s="43">
        <v>0</v>
      </c>
      <c r="C274" s="29" t="s">
        <v>835</v>
      </c>
      <c r="D274" s="43">
        <v>2026</v>
      </c>
      <c r="E274" s="49" t="s">
        <v>952</v>
      </c>
      <c r="F274" s="141">
        <f t="shared" si="53"/>
        <v>0</v>
      </c>
      <c r="G274" s="13"/>
      <c r="H274" s="43"/>
      <c r="I274" s="32">
        <v>0</v>
      </c>
      <c r="J274" s="13"/>
      <c r="K274" s="13"/>
      <c r="L274" s="43" t="s">
        <v>834</v>
      </c>
      <c r="M274" s="43" t="s">
        <v>25</v>
      </c>
      <c r="N274" s="63" t="s">
        <v>908</v>
      </c>
    </row>
    <row r="275" spans="1:14" ht="191.25" hidden="1" customHeight="1">
      <c r="A275" s="403"/>
      <c r="B275" s="43">
        <v>1</v>
      </c>
      <c r="C275" s="29" t="s">
        <v>836</v>
      </c>
      <c r="D275" s="43">
        <v>2026</v>
      </c>
      <c r="E275" s="49" t="s">
        <v>837</v>
      </c>
      <c r="F275" s="141">
        <f t="shared" si="53"/>
        <v>5</v>
      </c>
      <c r="G275" s="13"/>
      <c r="H275" s="142"/>
      <c r="I275" s="32">
        <v>5</v>
      </c>
      <c r="J275" s="13"/>
      <c r="K275" s="13"/>
      <c r="L275" s="66" t="s">
        <v>838</v>
      </c>
      <c r="M275" s="143" t="s">
        <v>142</v>
      </c>
    </row>
    <row r="276" spans="1:14" ht="206.25" hidden="1" customHeight="1">
      <c r="A276" s="403"/>
      <c r="B276" s="43">
        <v>2</v>
      </c>
      <c r="C276" s="144" t="s">
        <v>961</v>
      </c>
      <c r="D276" s="43">
        <v>2026</v>
      </c>
      <c r="E276" s="49" t="s">
        <v>951</v>
      </c>
      <c r="F276" s="141">
        <f t="shared" si="53"/>
        <v>6800</v>
      </c>
      <c r="G276" s="13"/>
      <c r="H276" s="142"/>
      <c r="I276" s="32">
        <v>6800</v>
      </c>
      <c r="J276" s="13"/>
      <c r="K276" s="13"/>
      <c r="L276" s="66" t="s">
        <v>20</v>
      </c>
      <c r="M276" s="43" t="s">
        <v>20</v>
      </c>
      <c r="N276" s="220">
        <f>I275+I276+I277+I278+I279+I280+I281+I282+I283+I284+I285+I286+I287+I288</f>
        <v>42805</v>
      </c>
    </row>
    <row r="277" spans="1:14" ht="246" hidden="1" customHeight="1">
      <c r="A277" s="403"/>
      <c r="B277" s="218">
        <v>3</v>
      </c>
      <c r="C277" s="144" t="s">
        <v>963</v>
      </c>
      <c r="D277" s="43">
        <v>2026</v>
      </c>
      <c r="E277" s="49" t="s">
        <v>1019</v>
      </c>
      <c r="F277" s="141">
        <f t="shared" si="53"/>
        <v>2500</v>
      </c>
      <c r="G277" s="13"/>
      <c r="H277" s="142"/>
      <c r="I277" s="32">
        <v>2500</v>
      </c>
      <c r="J277" s="13"/>
      <c r="K277" s="13"/>
      <c r="L277" s="66" t="s">
        <v>964</v>
      </c>
      <c r="M277" s="43" t="s">
        <v>142</v>
      </c>
      <c r="N277" s="63">
        <f>42805+17600</f>
        <v>60405</v>
      </c>
    </row>
    <row r="278" spans="1:14" ht="238.5" hidden="1" customHeight="1">
      <c r="A278" s="403"/>
      <c r="B278" s="218">
        <v>4</v>
      </c>
      <c r="C278" s="144" t="s">
        <v>962</v>
      </c>
      <c r="D278" s="43">
        <v>2026</v>
      </c>
      <c r="E278" s="49" t="s">
        <v>1019</v>
      </c>
      <c r="F278" s="141">
        <f t="shared" si="53"/>
        <v>2500</v>
      </c>
      <c r="G278" s="13"/>
      <c r="H278" s="142"/>
      <c r="I278" s="32">
        <v>2500</v>
      </c>
      <c r="J278" s="13"/>
      <c r="K278" s="13"/>
      <c r="L278" s="66" t="s">
        <v>964</v>
      </c>
      <c r="M278" s="43" t="s">
        <v>142</v>
      </c>
    </row>
    <row r="279" spans="1:14" ht="246.75" hidden="1" customHeight="1">
      <c r="A279" s="403"/>
      <c r="B279" s="218">
        <v>5</v>
      </c>
      <c r="C279" s="144" t="s">
        <v>965</v>
      </c>
      <c r="D279" s="43">
        <v>2026</v>
      </c>
      <c r="E279" s="49" t="s">
        <v>1019</v>
      </c>
      <c r="F279" s="141">
        <f t="shared" si="53"/>
        <v>3300</v>
      </c>
      <c r="G279" s="13"/>
      <c r="H279" s="142"/>
      <c r="I279" s="32">
        <v>3300</v>
      </c>
      <c r="J279" s="13"/>
      <c r="K279" s="13"/>
      <c r="L279" s="66" t="s">
        <v>964</v>
      </c>
      <c r="M279" s="43" t="s">
        <v>142</v>
      </c>
    </row>
    <row r="280" spans="1:14" ht="249" hidden="1" customHeight="1">
      <c r="A280" s="403"/>
      <c r="B280" s="218">
        <v>6</v>
      </c>
      <c r="C280" s="144" t="s">
        <v>966</v>
      </c>
      <c r="D280" s="43">
        <v>2026</v>
      </c>
      <c r="E280" s="49" t="s">
        <v>1019</v>
      </c>
      <c r="F280" s="141">
        <f t="shared" si="53"/>
        <v>400</v>
      </c>
      <c r="G280" s="13"/>
      <c r="H280" s="142"/>
      <c r="I280" s="32">
        <v>400</v>
      </c>
      <c r="J280" s="13"/>
      <c r="K280" s="13"/>
      <c r="L280" s="66" t="s">
        <v>964</v>
      </c>
      <c r="M280" s="43" t="s">
        <v>142</v>
      </c>
    </row>
    <row r="281" spans="1:14" ht="244.5" hidden="1" customHeight="1">
      <c r="A281" s="403"/>
      <c r="B281" s="218">
        <v>7</v>
      </c>
      <c r="C281" s="144" t="s">
        <v>967</v>
      </c>
      <c r="D281" s="43">
        <v>2026</v>
      </c>
      <c r="E281" s="49" t="s">
        <v>1019</v>
      </c>
      <c r="F281" s="141">
        <f t="shared" si="53"/>
        <v>1000</v>
      </c>
      <c r="G281" s="13"/>
      <c r="H281" s="142"/>
      <c r="I281" s="32">
        <v>1000</v>
      </c>
      <c r="J281" s="13"/>
      <c r="K281" s="13"/>
      <c r="L281" s="66" t="s">
        <v>964</v>
      </c>
      <c r="M281" s="43" t="s">
        <v>142</v>
      </c>
    </row>
    <row r="282" spans="1:14" ht="246.75" hidden="1" customHeight="1">
      <c r="A282" s="403"/>
      <c r="B282" s="218">
        <v>8</v>
      </c>
      <c r="C282" s="144" t="s">
        <v>968</v>
      </c>
      <c r="D282" s="43">
        <v>2026</v>
      </c>
      <c r="E282" s="49" t="s">
        <v>1019</v>
      </c>
      <c r="F282" s="141">
        <f t="shared" si="53"/>
        <v>5000</v>
      </c>
      <c r="G282" s="13"/>
      <c r="H282" s="142"/>
      <c r="I282" s="32">
        <v>5000</v>
      </c>
      <c r="J282" s="13"/>
      <c r="K282" s="13"/>
      <c r="L282" s="66" t="s">
        <v>964</v>
      </c>
      <c r="M282" s="43" t="s">
        <v>142</v>
      </c>
    </row>
    <row r="283" spans="1:14" ht="200.25" hidden="1" customHeight="1">
      <c r="A283" s="403"/>
      <c r="B283" s="218">
        <v>9</v>
      </c>
      <c r="C283" s="144" t="s">
        <v>969</v>
      </c>
      <c r="D283" s="43">
        <v>2026</v>
      </c>
      <c r="E283" s="49" t="s">
        <v>1009</v>
      </c>
      <c r="F283" s="141">
        <f t="shared" si="53"/>
        <v>1000</v>
      </c>
      <c r="G283" s="13"/>
      <c r="H283" s="142"/>
      <c r="I283" s="32">
        <v>1000</v>
      </c>
      <c r="J283" s="13"/>
      <c r="K283" s="13"/>
      <c r="L283" s="66" t="s">
        <v>964</v>
      </c>
      <c r="M283" s="43" t="s">
        <v>142</v>
      </c>
    </row>
    <row r="284" spans="1:14" ht="234" hidden="1" customHeight="1">
      <c r="A284" s="403"/>
      <c r="B284" s="218">
        <v>10</v>
      </c>
      <c r="C284" s="144" t="s">
        <v>970</v>
      </c>
      <c r="D284" s="43">
        <v>2026</v>
      </c>
      <c r="E284" s="49" t="s">
        <v>1019</v>
      </c>
      <c r="F284" s="141">
        <f t="shared" si="53"/>
        <v>800</v>
      </c>
      <c r="G284" s="13"/>
      <c r="H284" s="142"/>
      <c r="I284" s="32">
        <v>800</v>
      </c>
      <c r="J284" s="13"/>
      <c r="K284" s="13"/>
      <c r="L284" s="66" t="s">
        <v>964</v>
      </c>
      <c r="M284" s="43" t="s">
        <v>142</v>
      </c>
    </row>
    <row r="285" spans="1:14" ht="261" hidden="1" customHeight="1">
      <c r="A285" s="403"/>
      <c r="B285" s="218">
        <v>11</v>
      </c>
      <c r="C285" s="144" t="s">
        <v>971</v>
      </c>
      <c r="D285" s="43">
        <v>2026</v>
      </c>
      <c r="E285" s="49" t="s">
        <v>1019</v>
      </c>
      <c r="F285" s="141">
        <f t="shared" si="53"/>
        <v>10000</v>
      </c>
      <c r="G285" s="13"/>
      <c r="H285" s="142"/>
      <c r="I285" s="32">
        <v>10000</v>
      </c>
      <c r="J285" s="13"/>
      <c r="K285" s="13"/>
      <c r="L285" s="66" t="s">
        <v>964</v>
      </c>
      <c r="M285" s="43" t="s">
        <v>142</v>
      </c>
    </row>
    <row r="286" spans="1:14" ht="200.25" hidden="1" customHeight="1">
      <c r="A286" s="403"/>
      <c r="B286" s="218">
        <v>12</v>
      </c>
      <c r="C286" s="144" t="s">
        <v>972</v>
      </c>
      <c r="D286" s="43">
        <v>2026</v>
      </c>
      <c r="E286" s="49" t="s">
        <v>1019</v>
      </c>
      <c r="F286" s="141">
        <f t="shared" si="53"/>
        <v>3000</v>
      </c>
      <c r="G286" s="13"/>
      <c r="H286" s="142"/>
      <c r="I286" s="32">
        <v>3000</v>
      </c>
      <c r="J286" s="13"/>
      <c r="K286" s="13"/>
      <c r="L286" s="66" t="s">
        <v>964</v>
      </c>
      <c r="M286" s="43" t="s">
        <v>142</v>
      </c>
    </row>
    <row r="287" spans="1:14" ht="237.75" hidden="1" customHeight="1">
      <c r="A287" s="403"/>
      <c r="B287" s="218">
        <v>13</v>
      </c>
      <c r="C287" s="144" t="s">
        <v>973</v>
      </c>
      <c r="D287" s="43">
        <v>2026</v>
      </c>
      <c r="E287" s="49" t="s">
        <v>1019</v>
      </c>
      <c r="F287" s="141">
        <f t="shared" si="53"/>
        <v>6400</v>
      </c>
      <c r="G287" s="13"/>
      <c r="H287" s="142"/>
      <c r="I287" s="32">
        <v>6400</v>
      </c>
      <c r="J287" s="13"/>
      <c r="K287" s="13"/>
      <c r="L287" s="66" t="s">
        <v>964</v>
      </c>
      <c r="M287" s="43" t="s">
        <v>142</v>
      </c>
    </row>
    <row r="288" spans="1:14" ht="254.25" hidden="1" customHeight="1">
      <c r="A288" s="404"/>
      <c r="B288" s="218">
        <v>14</v>
      </c>
      <c r="C288" s="144" t="s">
        <v>974</v>
      </c>
      <c r="D288" s="43">
        <v>2026</v>
      </c>
      <c r="E288" s="49" t="s">
        <v>1019</v>
      </c>
      <c r="F288" s="141">
        <f t="shared" si="53"/>
        <v>100</v>
      </c>
      <c r="G288" s="13"/>
      <c r="H288" s="142"/>
      <c r="I288" s="32">
        <v>100</v>
      </c>
      <c r="J288" s="13"/>
      <c r="K288" s="13"/>
      <c r="L288" s="66" t="s">
        <v>964</v>
      </c>
      <c r="M288" s="43" t="s">
        <v>142</v>
      </c>
    </row>
    <row r="289" spans="1:13" ht="240.75" hidden="1" customHeight="1">
      <c r="A289" s="402" t="s">
        <v>954</v>
      </c>
      <c r="B289" s="218">
        <v>1</v>
      </c>
      <c r="C289" s="144" t="s">
        <v>1013</v>
      </c>
      <c r="D289" s="43">
        <v>2026</v>
      </c>
      <c r="E289" s="49" t="s">
        <v>1015</v>
      </c>
      <c r="F289" s="141">
        <f t="shared" si="53"/>
        <v>400</v>
      </c>
      <c r="G289" s="13"/>
      <c r="H289" s="142"/>
      <c r="I289" s="32">
        <v>400</v>
      </c>
      <c r="J289" s="13"/>
      <c r="K289" s="13"/>
      <c r="L289" s="136" t="s">
        <v>955</v>
      </c>
      <c r="M289" s="43" t="s">
        <v>845</v>
      </c>
    </row>
    <row r="290" spans="1:13" ht="245.25" hidden="1" customHeight="1">
      <c r="A290" s="403"/>
      <c r="B290" s="218">
        <v>2</v>
      </c>
      <c r="C290" s="144" t="s">
        <v>1014</v>
      </c>
      <c r="D290" s="219">
        <v>2026</v>
      </c>
      <c r="E290" s="49" t="s">
        <v>1015</v>
      </c>
      <c r="F290" s="141">
        <f t="shared" si="53"/>
        <v>400</v>
      </c>
      <c r="G290" s="13"/>
      <c r="H290" s="142"/>
      <c r="I290" s="32">
        <v>400</v>
      </c>
      <c r="J290" s="13"/>
      <c r="K290" s="13"/>
      <c r="L290" s="136" t="s">
        <v>958</v>
      </c>
      <c r="M290" s="43" t="s">
        <v>956</v>
      </c>
    </row>
    <row r="291" spans="1:13" ht="262.5" hidden="1" customHeight="1">
      <c r="A291" s="403"/>
      <c r="B291" s="218">
        <v>3</v>
      </c>
      <c r="C291" s="144" t="s">
        <v>1011</v>
      </c>
      <c r="D291" s="219">
        <v>2026</v>
      </c>
      <c r="E291" s="49" t="s">
        <v>1015</v>
      </c>
      <c r="F291" s="141">
        <f t="shared" si="53"/>
        <v>1200</v>
      </c>
      <c r="G291" s="13"/>
      <c r="H291" s="142"/>
      <c r="I291" s="32">
        <v>1200</v>
      </c>
      <c r="J291" s="13"/>
      <c r="K291" s="13"/>
      <c r="L291" s="136" t="s">
        <v>958</v>
      </c>
      <c r="M291" s="43" t="s">
        <v>957</v>
      </c>
    </row>
    <row r="292" spans="1:13" ht="244.5" hidden="1" customHeight="1">
      <c r="A292" s="403"/>
      <c r="B292" s="218">
        <v>4</v>
      </c>
      <c r="C292" s="144" t="s">
        <v>1012</v>
      </c>
      <c r="D292" s="219">
        <v>2026</v>
      </c>
      <c r="E292" s="49" t="s">
        <v>1015</v>
      </c>
      <c r="F292" s="141">
        <f t="shared" si="53"/>
        <v>600</v>
      </c>
      <c r="G292" s="13"/>
      <c r="H292" s="142"/>
      <c r="I292" s="32">
        <v>600</v>
      </c>
      <c r="J292" s="13"/>
      <c r="K292" s="13"/>
      <c r="L292" s="136" t="s">
        <v>958</v>
      </c>
      <c r="M292" s="43" t="s">
        <v>142</v>
      </c>
    </row>
    <row r="293" spans="1:13" ht="214.5" hidden="1" customHeight="1">
      <c r="A293" s="403"/>
      <c r="B293" s="43">
        <v>5</v>
      </c>
      <c r="C293" s="29" t="s">
        <v>976</v>
      </c>
      <c r="D293" s="43">
        <v>2026</v>
      </c>
      <c r="E293" s="49" t="s">
        <v>953</v>
      </c>
      <c r="F293" s="141">
        <f t="shared" si="53"/>
        <v>2000</v>
      </c>
      <c r="G293" s="13"/>
      <c r="H293" s="142"/>
      <c r="I293" s="32">
        <v>2000</v>
      </c>
      <c r="J293" s="13"/>
      <c r="K293" s="13"/>
      <c r="L293" s="66" t="s">
        <v>20</v>
      </c>
      <c r="M293" s="43" t="s">
        <v>20</v>
      </c>
    </row>
    <row r="294" spans="1:13" ht="210.75" hidden="1" customHeight="1">
      <c r="A294" s="403"/>
      <c r="B294" s="43">
        <v>6</v>
      </c>
      <c r="C294" s="29" t="s">
        <v>977</v>
      </c>
      <c r="D294" s="43">
        <v>2026</v>
      </c>
      <c r="E294" s="49" t="s">
        <v>953</v>
      </c>
      <c r="F294" s="141">
        <f t="shared" si="53"/>
        <v>3550</v>
      </c>
      <c r="G294" s="13"/>
      <c r="H294" s="142"/>
      <c r="I294" s="32">
        <v>3550</v>
      </c>
      <c r="J294" s="13"/>
      <c r="K294" s="13"/>
      <c r="L294" s="66" t="s">
        <v>20</v>
      </c>
      <c r="M294" s="43" t="s">
        <v>20</v>
      </c>
    </row>
    <row r="295" spans="1:13" ht="214.5" hidden="1" customHeight="1">
      <c r="A295" s="403"/>
      <c r="B295" s="43">
        <v>7</v>
      </c>
      <c r="C295" s="144" t="s">
        <v>978</v>
      </c>
      <c r="D295" s="43">
        <v>2026</v>
      </c>
      <c r="E295" s="49" t="s">
        <v>953</v>
      </c>
      <c r="F295" s="141">
        <f t="shared" si="53"/>
        <v>300</v>
      </c>
      <c r="G295" s="13"/>
      <c r="H295" s="142"/>
      <c r="I295" s="32">
        <v>300</v>
      </c>
      <c r="J295" s="13"/>
      <c r="K295" s="13"/>
      <c r="L295" s="66" t="s">
        <v>20</v>
      </c>
      <c r="M295" s="43" t="s">
        <v>20</v>
      </c>
    </row>
    <row r="296" spans="1:13" ht="207" hidden="1" customHeight="1">
      <c r="A296" s="403"/>
      <c r="B296" s="218">
        <v>8</v>
      </c>
      <c r="C296" s="135" t="s">
        <v>979</v>
      </c>
      <c r="D296" s="219">
        <v>2026</v>
      </c>
      <c r="E296" s="49" t="s">
        <v>953</v>
      </c>
      <c r="F296" s="141">
        <f t="shared" si="53"/>
        <v>221.38</v>
      </c>
      <c r="G296" s="13"/>
      <c r="H296" s="142"/>
      <c r="I296" s="32">
        <v>221.38</v>
      </c>
      <c r="J296" s="13"/>
      <c r="K296" s="13"/>
      <c r="L296" s="66" t="s">
        <v>20</v>
      </c>
      <c r="M296" s="43" t="s">
        <v>20</v>
      </c>
    </row>
    <row r="297" spans="1:13" ht="222" hidden="1" customHeight="1">
      <c r="A297" s="403"/>
      <c r="B297" s="218">
        <v>9</v>
      </c>
      <c r="C297" s="138" t="s">
        <v>965</v>
      </c>
      <c r="D297" s="219">
        <v>2026</v>
      </c>
      <c r="E297" s="49" t="s">
        <v>953</v>
      </c>
      <c r="F297" s="141">
        <f t="shared" si="53"/>
        <v>430</v>
      </c>
      <c r="G297" s="13"/>
      <c r="H297" s="142"/>
      <c r="I297" s="32">
        <v>430</v>
      </c>
      <c r="J297" s="13"/>
      <c r="K297" s="13"/>
      <c r="L297" s="66" t="s">
        <v>20</v>
      </c>
      <c r="M297" s="43" t="s">
        <v>20</v>
      </c>
    </row>
    <row r="298" spans="1:13" ht="214.5" hidden="1" customHeight="1">
      <c r="A298" s="403"/>
      <c r="B298" s="218">
        <v>10</v>
      </c>
      <c r="C298" s="135" t="s">
        <v>980</v>
      </c>
      <c r="D298" s="219">
        <v>2026</v>
      </c>
      <c r="E298" s="49" t="s">
        <v>953</v>
      </c>
      <c r="F298" s="141">
        <f t="shared" si="53"/>
        <v>320</v>
      </c>
      <c r="G298" s="13"/>
      <c r="H298" s="142"/>
      <c r="I298" s="32">
        <v>320</v>
      </c>
      <c r="J298" s="13"/>
      <c r="K298" s="13"/>
      <c r="L298" s="66" t="s">
        <v>20</v>
      </c>
      <c r="M298" s="43" t="s">
        <v>20</v>
      </c>
    </row>
    <row r="299" spans="1:13" ht="225.75" hidden="1" customHeight="1">
      <c r="A299" s="403"/>
      <c r="B299" s="218">
        <v>11</v>
      </c>
      <c r="C299" s="135" t="s">
        <v>967</v>
      </c>
      <c r="D299" s="219">
        <v>2026</v>
      </c>
      <c r="E299" s="49" t="s">
        <v>953</v>
      </c>
      <c r="F299" s="141">
        <f t="shared" si="53"/>
        <v>95</v>
      </c>
      <c r="G299" s="13"/>
      <c r="H299" s="142"/>
      <c r="I299" s="32">
        <v>95</v>
      </c>
      <c r="J299" s="13"/>
      <c r="K299" s="13"/>
      <c r="L299" s="235" t="s">
        <v>20</v>
      </c>
      <c r="M299" s="43" t="s">
        <v>20</v>
      </c>
    </row>
    <row r="300" spans="1:13" ht="229.5" hidden="1" customHeight="1">
      <c r="A300" s="403"/>
      <c r="B300" s="43">
        <v>12</v>
      </c>
      <c r="C300" s="29" t="s">
        <v>981</v>
      </c>
      <c r="D300" s="43">
        <v>2026</v>
      </c>
      <c r="E300" s="49" t="s">
        <v>953</v>
      </c>
      <c r="F300" s="141">
        <f t="shared" si="53"/>
        <v>3194.62</v>
      </c>
      <c r="G300" s="13"/>
      <c r="H300" s="142"/>
      <c r="I300" s="32">
        <v>3194.62</v>
      </c>
      <c r="J300" s="13"/>
      <c r="K300" s="13"/>
      <c r="L300" s="66" t="s">
        <v>20</v>
      </c>
      <c r="M300" s="43" t="s">
        <v>20</v>
      </c>
    </row>
    <row r="301" spans="1:13" ht="210" hidden="1" customHeight="1">
      <c r="A301" s="403"/>
      <c r="B301" s="43">
        <v>13</v>
      </c>
      <c r="C301" s="29" t="s">
        <v>982</v>
      </c>
      <c r="D301" s="43">
        <v>2026</v>
      </c>
      <c r="E301" s="49" t="s">
        <v>953</v>
      </c>
      <c r="F301" s="141">
        <f t="shared" si="53"/>
        <v>2000</v>
      </c>
      <c r="G301" s="13"/>
      <c r="H301" s="142"/>
      <c r="I301" s="32">
        <v>2000</v>
      </c>
      <c r="J301" s="13"/>
      <c r="K301" s="13"/>
      <c r="L301" s="66" t="s">
        <v>20</v>
      </c>
      <c r="M301" s="43" t="s">
        <v>20</v>
      </c>
    </row>
    <row r="302" spans="1:13" ht="231" hidden="1" customHeight="1">
      <c r="A302" s="403"/>
      <c r="B302" s="43">
        <v>14</v>
      </c>
      <c r="C302" s="29" t="s">
        <v>969</v>
      </c>
      <c r="D302" s="43">
        <v>2026</v>
      </c>
      <c r="E302" s="49" t="s">
        <v>953</v>
      </c>
      <c r="F302" s="141">
        <f t="shared" si="53"/>
        <v>700</v>
      </c>
      <c r="G302" s="13"/>
      <c r="H302" s="142"/>
      <c r="I302" s="32">
        <v>700</v>
      </c>
      <c r="J302" s="13"/>
      <c r="K302" s="13"/>
      <c r="L302" s="66" t="s">
        <v>20</v>
      </c>
      <c r="M302" s="43" t="s">
        <v>20</v>
      </c>
    </row>
    <row r="303" spans="1:13" ht="211.5" hidden="1" customHeight="1">
      <c r="A303" s="403"/>
      <c r="B303" s="43">
        <v>15</v>
      </c>
      <c r="C303" s="29" t="s">
        <v>983</v>
      </c>
      <c r="D303" s="43">
        <v>2026</v>
      </c>
      <c r="E303" s="49" t="s">
        <v>953</v>
      </c>
      <c r="F303" s="141">
        <f t="shared" si="53"/>
        <v>1119</v>
      </c>
      <c r="G303" s="13"/>
      <c r="H303" s="142"/>
      <c r="I303" s="32">
        <v>1119</v>
      </c>
      <c r="J303" s="13"/>
      <c r="K303" s="13"/>
      <c r="L303" s="66" t="s">
        <v>20</v>
      </c>
      <c r="M303" s="43" t="s">
        <v>20</v>
      </c>
    </row>
    <row r="304" spans="1:13" ht="215.25" hidden="1" customHeight="1">
      <c r="A304" s="403"/>
      <c r="B304" s="43">
        <v>16</v>
      </c>
      <c r="C304" s="29" t="s">
        <v>984</v>
      </c>
      <c r="D304" s="43">
        <v>2026</v>
      </c>
      <c r="E304" s="49" t="s">
        <v>953</v>
      </c>
      <c r="F304" s="141">
        <f t="shared" si="53"/>
        <v>70</v>
      </c>
      <c r="G304" s="13"/>
      <c r="H304" s="142"/>
      <c r="I304" s="32">
        <v>70</v>
      </c>
      <c r="J304" s="13"/>
      <c r="K304" s="13"/>
      <c r="L304" s="66" t="s">
        <v>20</v>
      </c>
      <c r="M304" s="43" t="s">
        <v>20</v>
      </c>
    </row>
    <row r="305" spans="1:13" ht="211.5" hidden="1" customHeight="1">
      <c r="A305" s="225"/>
      <c r="B305" s="43">
        <v>17</v>
      </c>
      <c r="C305" s="29" t="s">
        <v>985</v>
      </c>
      <c r="D305" s="43">
        <v>2026</v>
      </c>
      <c r="E305" s="49" t="s">
        <v>953</v>
      </c>
      <c r="F305" s="141">
        <f t="shared" si="53"/>
        <v>1000</v>
      </c>
      <c r="G305" s="13"/>
      <c r="H305" s="142"/>
      <c r="I305" s="32">
        <v>1000</v>
      </c>
      <c r="J305" s="13"/>
      <c r="K305" s="13"/>
      <c r="L305" s="66" t="s">
        <v>20</v>
      </c>
      <c r="M305" s="43" t="s">
        <v>20</v>
      </c>
    </row>
    <row r="306" spans="1:13" ht="266.25" hidden="1" customHeight="1">
      <c r="A306" s="225" t="s">
        <v>954</v>
      </c>
      <c r="B306" s="43">
        <v>18</v>
      </c>
      <c r="C306" s="29" t="s">
        <v>1002</v>
      </c>
      <c r="D306" s="43">
        <v>2026</v>
      </c>
      <c r="E306" s="233" t="s">
        <v>1010</v>
      </c>
      <c r="F306" s="141">
        <f t="shared" si="53"/>
        <v>1000</v>
      </c>
      <c r="G306" s="13"/>
      <c r="H306" s="142"/>
      <c r="I306" s="32">
        <v>1000</v>
      </c>
      <c r="J306" s="13"/>
      <c r="K306" s="13"/>
      <c r="L306" s="230" t="s">
        <v>20</v>
      </c>
      <c r="M306" s="85" t="s">
        <v>20</v>
      </c>
    </row>
    <row r="307" spans="1:13" ht="247.5" hidden="1" customHeight="1">
      <c r="A307" s="11" t="s">
        <v>995</v>
      </c>
      <c r="B307" s="43">
        <v>1</v>
      </c>
      <c r="C307" s="29" t="s">
        <v>996</v>
      </c>
      <c r="D307" s="43">
        <v>2026</v>
      </c>
      <c r="E307" s="49" t="s">
        <v>997</v>
      </c>
      <c r="F307" s="141">
        <f t="shared" si="53"/>
        <v>1500</v>
      </c>
      <c r="G307" s="13"/>
      <c r="H307" s="142"/>
      <c r="I307" s="32">
        <v>1500</v>
      </c>
      <c r="J307" s="13"/>
      <c r="K307" s="13"/>
      <c r="L307" s="139" t="s">
        <v>208</v>
      </c>
      <c r="M307" s="85" t="s">
        <v>142</v>
      </c>
    </row>
    <row r="308" spans="1:13" ht="14.25" hidden="1" customHeight="1">
      <c r="A308" s="3"/>
      <c r="B308" s="3"/>
      <c r="C308" s="14" t="s">
        <v>368</v>
      </c>
      <c r="D308" s="3"/>
      <c r="E308" s="3"/>
      <c r="F308" s="13">
        <f t="shared" si="53"/>
        <v>62905</v>
      </c>
      <c r="G308" s="13">
        <f>SUM(G272:G307)</f>
        <v>0</v>
      </c>
      <c r="H308" s="13">
        <f t="shared" ref="H308:K308" si="54">SUM(H272:H307)</f>
        <v>0</v>
      </c>
      <c r="I308" s="13">
        <f t="shared" si="54"/>
        <v>62905</v>
      </c>
      <c r="J308" s="13">
        <f t="shared" si="54"/>
        <v>0</v>
      </c>
      <c r="K308" s="13">
        <f t="shared" si="54"/>
        <v>0</v>
      </c>
      <c r="L308" s="3"/>
      <c r="M308" s="3"/>
    </row>
    <row r="309" spans="1:13" ht="15" hidden="1" customHeight="1">
      <c r="A309" s="399" t="s">
        <v>823</v>
      </c>
      <c r="B309" s="400"/>
      <c r="C309" s="400"/>
      <c r="D309" s="400"/>
      <c r="E309" s="400"/>
      <c r="F309" s="400"/>
      <c r="G309" s="400"/>
      <c r="H309" s="400"/>
      <c r="I309" s="400"/>
      <c r="J309" s="400"/>
      <c r="K309" s="400"/>
      <c r="L309" s="400"/>
      <c r="M309" s="401"/>
    </row>
    <row r="310" spans="1:13" ht="107.25" hidden="1" customHeight="1">
      <c r="A310" s="394" t="s">
        <v>21</v>
      </c>
      <c r="B310" s="68">
        <v>1</v>
      </c>
      <c r="C310" s="16" t="s">
        <v>33</v>
      </c>
      <c r="D310" s="68">
        <v>2026</v>
      </c>
      <c r="E310" s="35" t="s">
        <v>34</v>
      </c>
      <c r="F310" s="17">
        <f t="shared" ref="F310:F348" si="55">G310+H310+I310+J310+K310</f>
        <v>62543</v>
      </c>
      <c r="G310" s="17">
        <v>62543</v>
      </c>
      <c r="H310" s="17"/>
      <c r="I310" s="17"/>
      <c r="J310" s="17"/>
      <c r="K310" s="17"/>
      <c r="L310" s="35" t="s">
        <v>35</v>
      </c>
      <c r="M310" s="68" t="s">
        <v>846</v>
      </c>
    </row>
    <row r="311" spans="1:13" ht="92.25" hidden="1" customHeight="1">
      <c r="A311" s="405"/>
      <c r="B311" s="68">
        <v>2</v>
      </c>
      <c r="C311" s="148" t="s">
        <v>847</v>
      </c>
      <c r="D311" s="149">
        <v>2026</v>
      </c>
      <c r="E311" s="150" t="s">
        <v>34</v>
      </c>
      <c r="F311" s="151">
        <f t="shared" si="55"/>
        <v>69100.7</v>
      </c>
      <c r="G311" s="151">
        <v>69100.7</v>
      </c>
      <c r="H311" s="151"/>
      <c r="I311" s="152"/>
      <c r="J311" s="152"/>
      <c r="K311" s="152"/>
      <c r="L311" s="150" t="s">
        <v>848</v>
      </c>
      <c r="M311" s="149" t="s">
        <v>849</v>
      </c>
    </row>
    <row r="312" spans="1:13" ht="107.25" hidden="1" customHeight="1">
      <c r="A312" s="405"/>
      <c r="B312" s="149">
        <v>3</v>
      </c>
      <c r="C312" s="11" t="s">
        <v>850</v>
      </c>
      <c r="D312" s="149">
        <v>2026</v>
      </c>
      <c r="E312" s="150" t="s">
        <v>34</v>
      </c>
      <c r="F312" s="151">
        <f t="shared" si="55"/>
        <v>11441</v>
      </c>
      <c r="G312" s="151">
        <v>11441</v>
      </c>
      <c r="H312" s="151"/>
      <c r="I312" s="152"/>
      <c r="J312" s="152"/>
      <c r="K312" s="152"/>
      <c r="L312" s="150" t="s">
        <v>848</v>
      </c>
      <c r="M312" s="149" t="s">
        <v>851</v>
      </c>
    </row>
    <row r="313" spans="1:13" ht="180.75" hidden="1" customHeight="1">
      <c r="A313" s="405"/>
      <c r="B313" s="149">
        <v>4</v>
      </c>
      <c r="C313" s="153" t="s">
        <v>852</v>
      </c>
      <c r="D313" s="149">
        <v>2026</v>
      </c>
      <c r="E313" s="150" t="s">
        <v>34</v>
      </c>
      <c r="F313" s="151">
        <f t="shared" si="55"/>
        <v>2072.6</v>
      </c>
      <c r="G313" s="151">
        <v>2072.6</v>
      </c>
      <c r="H313" s="151"/>
      <c r="I313" s="152"/>
      <c r="J313" s="152"/>
      <c r="K313" s="152"/>
      <c r="L313" s="150" t="s">
        <v>848</v>
      </c>
      <c r="M313" s="149" t="s">
        <v>124</v>
      </c>
    </row>
    <row r="314" spans="1:13" ht="123" hidden="1" customHeight="1">
      <c r="A314" s="405"/>
      <c r="B314" s="149">
        <v>5</v>
      </c>
      <c r="C314" s="154" t="s">
        <v>853</v>
      </c>
      <c r="D314" s="149">
        <v>2026</v>
      </c>
      <c r="E314" s="150" t="s">
        <v>34</v>
      </c>
      <c r="F314" s="151">
        <f t="shared" si="55"/>
        <v>669.6</v>
      </c>
      <c r="G314" s="151">
        <v>669.6</v>
      </c>
      <c r="H314" s="151"/>
      <c r="I314" s="152"/>
      <c r="J314" s="152"/>
      <c r="K314" s="152"/>
      <c r="L314" s="150" t="s">
        <v>854</v>
      </c>
      <c r="M314" s="149" t="s">
        <v>855</v>
      </c>
    </row>
    <row r="315" spans="1:13" ht="101.25" hidden="1" customHeight="1">
      <c r="A315" s="405"/>
      <c r="B315" s="68">
        <v>6</v>
      </c>
      <c r="C315" s="16" t="s">
        <v>36</v>
      </c>
      <c r="D315" s="68">
        <v>2026</v>
      </c>
      <c r="E315" s="35" t="s">
        <v>34</v>
      </c>
      <c r="F315" s="151">
        <f t="shared" si="55"/>
        <v>21420</v>
      </c>
      <c r="G315" s="151">
        <v>21420</v>
      </c>
      <c r="H315" s="151"/>
      <c r="I315" s="152"/>
      <c r="J315" s="152"/>
      <c r="K315" s="152"/>
      <c r="L315" s="150" t="s">
        <v>37</v>
      </c>
      <c r="M315" s="149" t="s">
        <v>856</v>
      </c>
    </row>
    <row r="316" spans="1:13" ht="176.25" hidden="1" customHeight="1">
      <c r="A316" s="405"/>
      <c r="B316" s="68">
        <v>7</v>
      </c>
      <c r="C316" s="16" t="s">
        <v>38</v>
      </c>
      <c r="D316" s="68">
        <v>2026</v>
      </c>
      <c r="E316" s="35" t="s">
        <v>34</v>
      </c>
      <c r="F316" s="17">
        <f t="shared" si="55"/>
        <v>4349.5</v>
      </c>
      <c r="G316" s="151">
        <v>4349.5</v>
      </c>
      <c r="H316" s="151"/>
      <c r="I316" s="152"/>
      <c r="J316" s="152"/>
      <c r="K316" s="152"/>
      <c r="L316" s="150" t="s">
        <v>37</v>
      </c>
      <c r="M316" s="149" t="s">
        <v>857</v>
      </c>
    </row>
    <row r="317" spans="1:13" ht="130.5" hidden="1" customHeight="1">
      <c r="A317" s="405"/>
      <c r="B317" s="68">
        <v>8</v>
      </c>
      <c r="C317" s="16" t="s">
        <v>39</v>
      </c>
      <c r="D317" s="68">
        <v>2026</v>
      </c>
      <c r="E317" s="35" t="s">
        <v>34</v>
      </c>
      <c r="F317" s="17">
        <f t="shared" si="55"/>
        <v>593</v>
      </c>
      <c r="G317" s="151">
        <v>593</v>
      </c>
      <c r="H317" s="151"/>
      <c r="I317" s="152"/>
      <c r="J317" s="152"/>
      <c r="K317" s="152"/>
      <c r="L317" s="150" t="s">
        <v>37</v>
      </c>
      <c r="M317" s="149" t="s">
        <v>858</v>
      </c>
    </row>
    <row r="318" spans="1:13" ht="96.75" hidden="1" customHeight="1">
      <c r="A318" s="405"/>
      <c r="B318" s="68">
        <v>9</v>
      </c>
      <c r="C318" s="16" t="s">
        <v>42</v>
      </c>
      <c r="D318" s="68">
        <v>2026</v>
      </c>
      <c r="E318" s="35" t="s">
        <v>34</v>
      </c>
      <c r="F318" s="17">
        <f t="shared" si="55"/>
        <v>72819.399999999994</v>
      </c>
      <c r="G318" s="151">
        <v>72819.399999999994</v>
      </c>
      <c r="H318" s="151"/>
      <c r="I318" s="152"/>
      <c r="J318" s="152"/>
      <c r="K318" s="152"/>
      <c r="L318" s="150" t="s">
        <v>37</v>
      </c>
      <c r="M318" s="150" t="s">
        <v>46</v>
      </c>
    </row>
    <row r="319" spans="1:13" ht="99.75" hidden="1" customHeight="1">
      <c r="A319" s="405"/>
      <c r="B319" s="68">
        <v>10</v>
      </c>
      <c r="C319" s="155" t="s">
        <v>860</v>
      </c>
      <c r="D319" s="68">
        <v>2026</v>
      </c>
      <c r="E319" s="35" t="s">
        <v>34</v>
      </c>
      <c r="F319" s="17">
        <f t="shared" si="55"/>
        <v>4280.8</v>
      </c>
      <c r="G319" s="151"/>
      <c r="H319" s="151"/>
      <c r="I319" s="152">
        <v>4280.8</v>
      </c>
      <c r="J319" s="152"/>
      <c r="K319" s="152"/>
      <c r="L319" s="150" t="s">
        <v>43</v>
      </c>
      <c r="M319" s="150" t="s">
        <v>859</v>
      </c>
    </row>
    <row r="320" spans="1:13" ht="98.25" hidden="1" customHeight="1">
      <c r="A320" s="405"/>
      <c r="B320" s="68">
        <v>11</v>
      </c>
      <c r="C320" s="16" t="s">
        <v>44</v>
      </c>
      <c r="D320" s="68">
        <v>2026</v>
      </c>
      <c r="E320" s="35" t="s">
        <v>34</v>
      </c>
      <c r="F320" s="17">
        <f t="shared" si="55"/>
        <v>0</v>
      </c>
      <c r="G320" s="147"/>
      <c r="H320" s="147"/>
      <c r="I320" s="17"/>
      <c r="J320" s="17"/>
      <c r="K320" s="17"/>
      <c r="L320" s="35" t="s">
        <v>45</v>
      </c>
      <c r="M320" s="35" t="s">
        <v>681</v>
      </c>
    </row>
    <row r="321" spans="1:13" ht="52.5" hidden="1" customHeight="1">
      <c r="A321" s="405"/>
      <c r="B321" s="68">
        <v>12</v>
      </c>
      <c r="C321" s="16" t="s">
        <v>48</v>
      </c>
      <c r="D321" s="68">
        <v>2026</v>
      </c>
      <c r="E321" s="35" t="s">
        <v>34</v>
      </c>
      <c r="F321" s="17">
        <f t="shared" si="55"/>
        <v>20.803000000000001</v>
      </c>
      <c r="G321" s="147"/>
      <c r="H321" s="147"/>
      <c r="I321" s="152">
        <v>20.803000000000001</v>
      </c>
      <c r="J321" s="152"/>
      <c r="K321" s="152"/>
      <c r="L321" s="150" t="s">
        <v>49</v>
      </c>
      <c r="M321" s="150" t="s">
        <v>19</v>
      </c>
    </row>
    <row r="322" spans="1:13" ht="66" hidden="1" customHeight="1">
      <c r="A322" s="405"/>
      <c r="B322" s="68">
        <v>13</v>
      </c>
      <c r="C322" s="36" t="s">
        <v>50</v>
      </c>
      <c r="D322" s="68">
        <v>2026</v>
      </c>
      <c r="E322" s="35" t="s">
        <v>34</v>
      </c>
      <c r="F322" s="17">
        <f t="shared" si="55"/>
        <v>15</v>
      </c>
      <c r="G322" s="17"/>
      <c r="H322" s="17"/>
      <c r="I322" s="152">
        <v>15</v>
      </c>
      <c r="J322" s="152"/>
      <c r="K322" s="152"/>
      <c r="L322" s="35" t="s">
        <v>51</v>
      </c>
      <c r="M322" s="150" t="s">
        <v>19</v>
      </c>
    </row>
    <row r="323" spans="1:13" ht="116.25" hidden="1" customHeight="1">
      <c r="A323" s="405"/>
      <c r="B323" s="68">
        <v>14</v>
      </c>
      <c r="C323" s="36" t="s">
        <v>52</v>
      </c>
      <c r="D323" s="68">
        <v>2026</v>
      </c>
      <c r="E323" s="35" t="s">
        <v>34</v>
      </c>
      <c r="F323" s="17">
        <f t="shared" si="55"/>
        <v>6</v>
      </c>
      <c r="G323" s="17"/>
      <c r="H323" s="17"/>
      <c r="I323" s="152">
        <v>6</v>
      </c>
      <c r="J323" s="152"/>
      <c r="K323" s="152"/>
      <c r="L323" s="43" t="s">
        <v>37</v>
      </c>
      <c r="M323" s="150" t="s">
        <v>53</v>
      </c>
    </row>
    <row r="324" spans="1:13" ht="51.75" hidden="1" customHeight="1">
      <c r="A324" s="405"/>
      <c r="B324" s="68">
        <v>15</v>
      </c>
      <c r="C324" s="36" t="s">
        <v>54</v>
      </c>
      <c r="D324" s="68">
        <v>2026</v>
      </c>
      <c r="E324" s="35" t="s">
        <v>34</v>
      </c>
      <c r="F324" s="17">
        <f t="shared" si="55"/>
        <v>158.32900000000001</v>
      </c>
      <c r="G324" s="17"/>
      <c r="H324" s="17"/>
      <c r="I324" s="152">
        <v>158.32900000000001</v>
      </c>
      <c r="J324" s="152"/>
      <c r="K324" s="152"/>
      <c r="L324" s="35" t="s">
        <v>55</v>
      </c>
      <c r="M324" s="150" t="s">
        <v>71</v>
      </c>
    </row>
    <row r="325" spans="1:13" ht="87.75" hidden="1" customHeight="1">
      <c r="A325" s="405"/>
      <c r="B325" s="68">
        <v>16</v>
      </c>
      <c r="C325" s="36" t="s">
        <v>56</v>
      </c>
      <c r="D325" s="68">
        <v>2026</v>
      </c>
      <c r="E325" s="35" t="s">
        <v>34</v>
      </c>
      <c r="F325" s="17">
        <f t="shared" si="55"/>
        <v>6.1920000000000002</v>
      </c>
      <c r="G325" s="17"/>
      <c r="H325" s="17"/>
      <c r="I325" s="152">
        <v>6.1920000000000002</v>
      </c>
      <c r="J325" s="152"/>
      <c r="K325" s="152"/>
      <c r="L325" s="35" t="s">
        <v>55</v>
      </c>
      <c r="M325" s="150" t="s">
        <v>63</v>
      </c>
    </row>
    <row r="326" spans="1:13" ht="55.5" hidden="1" customHeight="1">
      <c r="A326" s="405"/>
      <c r="B326" s="68">
        <v>17</v>
      </c>
      <c r="C326" s="36" t="s">
        <v>58</v>
      </c>
      <c r="D326" s="68">
        <v>2026</v>
      </c>
      <c r="E326" s="35" t="s">
        <v>34</v>
      </c>
      <c r="F326" s="17">
        <f t="shared" si="55"/>
        <v>15.292999999999999</v>
      </c>
      <c r="G326" s="17"/>
      <c r="H326" s="17"/>
      <c r="I326" s="152">
        <v>15.292999999999999</v>
      </c>
      <c r="J326" s="152"/>
      <c r="K326" s="152"/>
      <c r="L326" s="35" t="s">
        <v>59</v>
      </c>
      <c r="M326" s="150" t="s">
        <v>60</v>
      </c>
    </row>
    <row r="327" spans="1:13" ht="85.5" hidden="1" customHeight="1">
      <c r="A327" s="405"/>
      <c r="B327" s="68">
        <v>18</v>
      </c>
      <c r="C327" s="70" t="s">
        <v>61</v>
      </c>
      <c r="D327" s="68">
        <v>2026</v>
      </c>
      <c r="E327" s="35" t="s">
        <v>34</v>
      </c>
      <c r="F327" s="17">
        <f t="shared" si="55"/>
        <v>14.8</v>
      </c>
      <c r="G327" s="17"/>
      <c r="H327" s="17"/>
      <c r="I327" s="152">
        <v>14.8</v>
      </c>
      <c r="J327" s="152"/>
      <c r="K327" s="152"/>
      <c r="L327" s="37" t="s">
        <v>62</v>
      </c>
      <c r="M327" s="150" t="s">
        <v>63</v>
      </c>
    </row>
    <row r="328" spans="1:13" ht="82.5" hidden="1" customHeight="1">
      <c r="A328" s="405"/>
      <c r="B328" s="68">
        <v>19</v>
      </c>
      <c r="C328" s="36" t="s">
        <v>64</v>
      </c>
      <c r="D328" s="68">
        <v>2026</v>
      </c>
      <c r="E328" s="35" t="s">
        <v>34</v>
      </c>
      <c r="F328" s="17">
        <f t="shared" si="55"/>
        <v>101</v>
      </c>
      <c r="G328" s="17"/>
      <c r="H328" s="17"/>
      <c r="I328" s="152">
        <v>101</v>
      </c>
      <c r="J328" s="152"/>
      <c r="K328" s="152"/>
      <c r="L328" s="156" t="s">
        <v>65</v>
      </c>
      <c r="M328" s="150" t="s">
        <v>66</v>
      </c>
    </row>
    <row r="329" spans="1:13" ht="63" hidden="1" customHeight="1">
      <c r="A329" s="405"/>
      <c r="B329" s="68">
        <v>20</v>
      </c>
      <c r="C329" s="36" t="s">
        <v>67</v>
      </c>
      <c r="D329" s="68">
        <v>2026</v>
      </c>
      <c r="E329" s="35" t="s">
        <v>34</v>
      </c>
      <c r="F329" s="17">
        <f t="shared" si="55"/>
        <v>25.9</v>
      </c>
      <c r="G329" s="17"/>
      <c r="H329" s="17"/>
      <c r="I329" s="152">
        <v>25.9</v>
      </c>
      <c r="J329" s="152"/>
      <c r="K329" s="152"/>
      <c r="L329" s="156" t="s">
        <v>65</v>
      </c>
      <c r="M329" s="150" t="s">
        <v>861</v>
      </c>
    </row>
    <row r="330" spans="1:13" ht="66.75" hidden="1" customHeight="1">
      <c r="A330" s="405"/>
      <c r="B330" s="68">
        <v>21</v>
      </c>
      <c r="C330" s="36" t="s">
        <v>69</v>
      </c>
      <c r="D330" s="68">
        <v>2026</v>
      </c>
      <c r="E330" s="35" t="s">
        <v>34</v>
      </c>
      <c r="F330" s="17">
        <f t="shared" si="55"/>
        <v>27.8</v>
      </c>
      <c r="G330" s="17"/>
      <c r="H330" s="17"/>
      <c r="I330" s="152">
        <v>27.8</v>
      </c>
      <c r="J330" s="152"/>
      <c r="K330" s="152"/>
      <c r="L330" s="150" t="s">
        <v>70</v>
      </c>
      <c r="M330" s="150" t="s">
        <v>53</v>
      </c>
    </row>
    <row r="331" spans="1:13" ht="66" hidden="1" customHeight="1">
      <c r="A331" s="405"/>
      <c r="B331" s="68">
        <v>22</v>
      </c>
      <c r="C331" s="36" t="s">
        <v>72</v>
      </c>
      <c r="D331" s="68">
        <v>2026</v>
      </c>
      <c r="E331" s="35" t="s">
        <v>34</v>
      </c>
      <c r="F331" s="17">
        <f t="shared" si="55"/>
        <v>74.375</v>
      </c>
      <c r="G331" s="17"/>
      <c r="H331" s="17"/>
      <c r="I331" s="152">
        <v>74.375</v>
      </c>
      <c r="J331" s="152"/>
      <c r="K331" s="152"/>
      <c r="L331" s="35" t="s">
        <v>47</v>
      </c>
      <c r="M331" s="150" t="s">
        <v>862</v>
      </c>
    </row>
    <row r="332" spans="1:13" ht="93.75" hidden="1" customHeight="1">
      <c r="A332" s="405"/>
      <c r="B332" s="68">
        <v>23</v>
      </c>
      <c r="C332" s="36" t="s">
        <v>73</v>
      </c>
      <c r="D332" s="68">
        <v>2026</v>
      </c>
      <c r="E332" s="35" t="s">
        <v>34</v>
      </c>
      <c r="F332" s="17">
        <f t="shared" si="55"/>
        <v>1677.51</v>
      </c>
      <c r="G332" s="151">
        <v>1677.51</v>
      </c>
      <c r="H332" s="151"/>
      <c r="I332" s="152"/>
      <c r="J332" s="152"/>
      <c r="K332" s="152"/>
      <c r="L332" s="35" t="s">
        <v>74</v>
      </c>
      <c r="M332" s="150" t="s">
        <v>863</v>
      </c>
    </row>
    <row r="333" spans="1:13" ht="82.5" hidden="1" customHeight="1">
      <c r="A333" s="405"/>
      <c r="B333" s="68">
        <v>24</v>
      </c>
      <c r="C333" s="36" t="s">
        <v>75</v>
      </c>
      <c r="D333" s="68">
        <v>2026</v>
      </c>
      <c r="E333" s="35" t="s">
        <v>34</v>
      </c>
      <c r="F333" s="17">
        <f t="shared" si="55"/>
        <v>180</v>
      </c>
      <c r="G333" s="151"/>
      <c r="H333" s="151"/>
      <c r="I333" s="152">
        <v>180</v>
      </c>
      <c r="J333" s="152"/>
      <c r="K333" s="152"/>
      <c r="L333" s="35" t="s">
        <v>76</v>
      </c>
      <c r="M333" s="150" t="s">
        <v>77</v>
      </c>
    </row>
    <row r="334" spans="1:13" ht="112.5" hidden="1" customHeight="1">
      <c r="A334" s="405"/>
      <c r="B334" s="68">
        <v>25</v>
      </c>
      <c r="C334" s="36" t="s">
        <v>78</v>
      </c>
      <c r="D334" s="68">
        <v>2026</v>
      </c>
      <c r="E334" s="35" t="s">
        <v>34</v>
      </c>
      <c r="F334" s="17">
        <f t="shared" si="55"/>
        <v>138.6</v>
      </c>
      <c r="G334" s="151">
        <v>138.6</v>
      </c>
      <c r="H334" s="151"/>
      <c r="I334" s="152"/>
      <c r="J334" s="152"/>
      <c r="K334" s="152"/>
      <c r="L334" s="35" t="s">
        <v>79</v>
      </c>
      <c r="M334" s="150" t="s">
        <v>98</v>
      </c>
    </row>
    <row r="335" spans="1:13" ht="96.75" hidden="1" customHeight="1">
      <c r="A335" s="405"/>
      <c r="B335" s="68">
        <v>26</v>
      </c>
      <c r="C335" s="36" t="s">
        <v>80</v>
      </c>
      <c r="D335" s="68">
        <v>2026</v>
      </c>
      <c r="E335" s="35" t="s">
        <v>34</v>
      </c>
      <c r="F335" s="17">
        <f t="shared" si="55"/>
        <v>3.6549999999999998</v>
      </c>
      <c r="G335" s="151">
        <v>3.6549999999999998</v>
      </c>
      <c r="H335" s="151"/>
      <c r="I335" s="152"/>
      <c r="J335" s="152"/>
      <c r="K335" s="152"/>
      <c r="L335" s="35" t="s">
        <v>81</v>
      </c>
      <c r="M335" s="150" t="s">
        <v>82</v>
      </c>
    </row>
    <row r="336" spans="1:13" ht="65.25" hidden="1" customHeight="1">
      <c r="A336" s="405"/>
      <c r="B336" s="68">
        <v>27</v>
      </c>
      <c r="C336" s="36" t="s">
        <v>83</v>
      </c>
      <c r="D336" s="68">
        <v>2026</v>
      </c>
      <c r="E336" s="35" t="s">
        <v>34</v>
      </c>
      <c r="F336" s="17">
        <f t="shared" si="55"/>
        <v>98</v>
      </c>
      <c r="G336" s="151"/>
      <c r="H336" s="151"/>
      <c r="I336" s="152">
        <v>98</v>
      </c>
      <c r="J336" s="152"/>
      <c r="K336" s="152"/>
      <c r="L336" s="35" t="s">
        <v>84</v>
      </c>
      <c r="M336" s="150" t="s">
        <v>85</v>
      </c>
    </row>
    <row r="337" spans="1:13" ht="52.5" hidden="1" customHeight="1">
      <c r="A337" s="405"/>
      <c r="B337" s="68">
        <v>28</v>
      </c>
      <c r="C337" s="70" t="s">
        <v>86</v>
      </c>
      <c r="D337" s="68">
        <v>2026</v>
      </c>
      <c r="E337" s="35" t="s">
        <v>34</v>
      </c>
      <c r="F337" s="17">
        <f t="shared" si="55"/>
        <v>99.9</v>
      </c>
      <c r="G337" s="151"/>
      <c r="H337" s="151"/>
      <c r="I337" s="152">
        <v>99.9</v>
      </c>
      <c r="J337" s="152"/>
      <c r="K337" s="152"/>
      <c r="L337" s="35" t="s">
        <v>84</v>
      </c>
      <c r="M337" s="150" t="s">
        <v>87</v>
      </c>
    </row>
    <row r="338" spans="1:13" ht="87" hidden="1" customHeight="1">
      <c r="A338" s="405"/>
      <c r="B338" s="68">
        <v>29</v>
      </c>
      <c r="C338" s="36" t="s">
        <v>88</v>
      </c>
      <c r="D338" s="68">
        <v>2026</v>
      </c>
      <c r="E338" s="35" t="s">
        <v>34</v>
      </c>
      <c r="F338" s="17">
        <f t="shared" si="55"/>
        <v>300</v>
      </c>
      <c r="G338" s="17"/>
      <c r="H338" s="17"/>
      <c r="I338" s="152">
        <v>300</v>
      </c>
      <c r="J338" s="152"/>
      <c r="K338" s="152"/>
      <c r="L338" s="35" t="s">
        <v>89</v>
      </c>
      <c r="M338" s="150" t="s">
        <v>77</v>
      </c>
    </row>
    <row r="339" spans="1:13" ht="77.25" hidden="1" customHeight="1">
      <c r="A339" s="405"/>
      <c r="B339" s="68">
        <v>30</v>
      </c>
      <c r="C339" s="36" t="s">
        <v>90</v>
      </c>
      <c r="D339" s="68">
        <v>2026</v>
      </c>
      <c r="E339" s="35" t="s">
        <v>34</v>
      </c>
      <c r="F339" s="17">
        <f t="shared" si="55"/>
        <v>4000</v>
      </c>
      <c r="G339" s="17"/>
      <c r="H339" s="17"/>
      <c r="I339" s="152">
        <v>4000</v>
      </c>
      <c r="J339" s="152"/>
      <c r="K339" s="152"/>
      <c r="L339" s="37" t="s">
        <v>91</v>
      </c>
      <c r="M339" s="150" t="s">
        <v>864</v>
      </c>
    </row>
    <row r="340" spans="1:13" ht="73.5" hidden="1" customHeight="1">
      <c r="A340" s="405"/>
      <c r="B340" s="68">
        <v>31</v>
      </c>
      <c r="C340" s="36" t="s">
        <v>92</v>
      </c>
      <c r="D340" s="68">
        <v>2026</v>
      </c>
      <c r="E340" s="35" t="s">
        <v>34</v>
      </c>
      <c r="F340" s="17">
        <f t="shared" si="55"/>
        <v>15000</v>
      </c>
      <c r="G340" s="17"/>
      <c r="H340" s="17"/>
      <c r="I340" s="152">
        <v>15000</v>
      </c>
      <c r="J340" s="152"/>
      <c r="K340" s="152"/>
      <c r="L340" s="37" t="s">
        <v>91</v>
      </c>
      <c r="M340" s="150" t="s">
        <v>864</v>
      </c>
    </row>
    <row r="341" spans="1:13" ht="75.75" hidden="1" customHeight="1">
      <c r="A341" s="405"/>
      <c r="B341" s="68">
        <v>32</v>
      </c>
      <c r="C341" s="36" t="s">
        <v>93</v>
      </c>
      <c r="D341" s="68">
        <v>2026</v>
      </c>
      <c r="E341" s="35" t="s">
        <v>34</v>
      </c>
      <c r="F341" s="17">
        <f t="shared" si="55"/>
        <v>1500</v>
      </c>
      <c r="G341" s="17"/>
      <c r="H341" s="17"/>
      <c r="I341" s="152">
        <v>1500</v>
      </c>
      <c r="J341" s="152"/>
      <c r="K341" s="152"/>
      <c r="L341" s="37" t="s">
        <v>91</v>
      </c>
      <c r="M341" s="150" t="s">
        <v>865</v>
      </c>
    </row>
    <row r="342" spans="1:13" ht="117.75" hidden="1" customHeight="1">
      <c r="A342" s="405"/>
      <c r="B342" s="68">
        <v>33</v>
      </c>
      <c r="C342" s="36" t="s">
        <v>797</v>
      </c>
      <c r="D342" s="68">
        <v>2026</v>
      </c>
      <c r="E342" s="35" t="s">
        <v>34</v>
      </c>
      <c r="F342" s="17">
        <f t="shared" si="55"/>
        <v>20</v>
      </c>
      <c r="G342" s="17"/>
      <c r="H342" s="17"/>
      <c r="I342" s="152">
        <v>20</v>
      </c>
      <c r="J342" s="152"/>
      <c r="K342" s="152"/>
      <c r="L342" s="35" t="s">
        <v>94</v>
      </c>
      <c r="M342" s="150" t="s">
        <v>142</v>
      </c>
    </row>
    <row r="343" spans="1:13" ht="69.75" hidden="1" customHeight="1">
      <c r="A343" s="405"/>
      <c r="B343" s="68">
        <v>34</v>
      </c>
      <c r="C343" s="36" t="s">
        <v>95</v>
      </c>
      <c r="D343" s="68">
        <v>2026</v>
      </c>
      <c r="E343" s="35" t="s">
        <v>34</v>
      </c>
      <c r="F343" s="17">
        <f t="shared" si="55"/>
        <v>150</v>
      </c>
      <c r="G343" s="151">
        <v>150</v>
      </c>
      <c r="H343" s="151"/>
      <c r="I343" s="152"/>
      <c r="J343" s="152"/>
      <c r="K343" s="152"/>
      <c r="L343" s="35" t="s">
        <v>65</v>
      </c>
      <c r="M343" s="150" t="s">
        <v>107</v>
      </c>
    </row>
    <row r="344" spans="1:13" ht="82.5" hidden="1" customHeight="1">
      <c r="A344" s="405"/>
      <c r="B344" s="68">
        <v>35</v>
      </c>
      <c r="C344" s="36" t="s">
        <v>96</v>
      </c>
      <c r="D344" s="68">
        <v>2026</v>
      </c>
      <c r="E344" s="35" t="s">
        <v>34</v>
      </c>
      <c r="F344" s="17">
        <f t="shared" si="55"/>
        <v>170</v>
      </c>
      <c r="G344" s="17"/>
      <c r="H344" s="17"/>
      <c r="I344" s="17">
        <v>170</v>
      </c>
      <c r="J344" s="17"/>
      <c r="K344" s="17"/>
      <c r="L344" s="35" t="s">
        <v>97</v>
      </c>
      <c r="M344" s="35" t="s">
        <v>98</v>
      </c>
    </row>
    <row r="345" spans="1:13" ht="82.5" hidden="1" customHeight="1">
      <c r="A345" s="405"/>
      <c r="B345" s="68">
        <v>36</v>
      </c>
      <c r="C345" s="36" t="s">
        <v>99</v>
      </c>
      <c r="D345" s="68">
        <v>2026</v>
      </c>
      <c r="E345" s="35" t="s">
        <v>34</v>
      </c>
      <c r="F345" s="17">
        <f t="shared" si="55"/>
        <v>437.61900000000003</v>
      </c>
      <c r="G345" s="157">
        <v>437.61900000000003</v>
      </c>
      <c r="H345" s="17"/>
      <c r="I345" s="17"/>
      <c r="J345" s="17"/>
      <c r="K345" s="17"/>
      <c r="L345" s="35" t="s">
        <v>79</v>
      </c>
      <c r="M345" s="35" t="s">
        <v>136</v>
      </c>
    </row>
    <row r="346" spans="1:13" ht="99.75" hidden="1" customHeight="1">
      <c r="A346" s="405"/>
      <c r="B346" s="68">
        <v>37</v>
      </c>
      <c r="C346" s="36" t="s">
        <v>100</v>
      </c>
      <c r="D346" s="68">
        <v>2026</v>
      </c>
      <c r="E346" s="35" t="s">
        <v>34</v>
      </c>
      <c r="F346" s="17">
        <f t="shared" si="55"/>
        <v>6.42</v>
      </c>
      <c r="G346" s="157">
        <v>6.42</v>
      </c>
      <c r="H346" s="17"/>
      <c r="I346" s="17"/>
      <c r="J346" s="17"/>
      <c r="K346" s="17"/>
      <c r="L346" s="35" t="s">
        <v>101</v>
      </c>
      <c r="M346" s="35" t="s">
        <v>57</v>
      </c>
    </row>
    <row r="347" spans="1:13" ht="99" hidden="1" customHeight="1">
      <c r="A347" s="405"/>
      <c r="B347" s="68">
        <v>38</v>
      </c>
      <c r="C347" s="36" t="s">
        <v>102</v>
      </c>
      <c r="D347" s="68">
        <v>2026</v>
      </c>
      <c r="E347" s="35" t="s">
        <v>34</v>
      </c>
      <c r="F347" s="17">
        <f t="shared" si="55"/>
        <v>4.99</v>
      </c>
      <c r="G347" s="157">
        <v>4.99</v>
      </c>
      <c r="H347" s="17"/>
      <c r="I347" s="17"/>
      <c r="J347" s="17"/>
      <c r="K347" s="17"/>
      <c r="L347" s="35" t="s">
        <v>103</v>
      </c>
      <c r="M347" s="35" t="s">
        <v>108</v>
      </c>
    </row>
    <row r="348" spans="1:13" ht="84.75" hidden="1" customHeight="1">
      <c r="A348" s="405"/>
      <c r="B348" s="68">
        <v>39</v>
      </c>
      <c r="C348" s="36" t="s">
        <v>109</v>
      </c>
      <c r="D348" s="68">
        <v>2026</v>
      </c>
      <c r="E348" s="35" t="s">
        <v>34</v>
      </c>
      <c r="F348" s="17">
        <f t="shared" si="55"/>
        <v>640.5</v>
      </c>
      <c r="G348" s="158">
        <v>640.5</v>
      </c>
      <c r="H348" s="151"/>
      <c r="I348" s="152"/>
      <c r="J348" s="152"/>
      <c r="K348" s="152"/>
      <c r="L348" s="35" t="s">
        <v>79</v>
      </c>
      <c r="M348" s="150" t="s">
        <v>273</v>
      </c>
    </row>
    <row r="349" spans="1:13" ht="82.5" hidden="1" customHeight="1">
      <c r="A349" s="405"/>
      <c r="B349" s="68">
        <v>40</v>
      </c>
      <c r="C349" s="36" t="s">
        <v>111</v>
      </c>
      <c r="D349" s="68">
        <v>2026</v>
      </c>
      <c r="E349" s="35" t="s">
        <v>34</v>
      </c>
      <c r="F349" s="17">
        <f>I349</f>
        <v>30</v>
      </c>
      <c r="G349" s="151" t="s">
        <v>185</v>
      </c>
      <c r="H349" s="151"/>
      <c r="I349" s="152">
        <v>30</v>
      </c>
      <c r="J349" s="152"/>
      <c r="K349" s="152"/>
      <c r="L349" s="35" t="s">
        <v>898</v>
      </c>
      <c r="M349" s="150" t="s">
        <v>57</v>
      </c>
    </row>
    <row r="350" spans="1:13" ht="68.25" hidden="1" customHeight="1">
      <c r="A350" s="405"/>
      <c r="B350" s="68">
        <v>41</v>
      </c>
      <c r="C350" s="36" t="s">
        <v>104</v>
      </c>
      <c r="D350" s="68">
        <v>2026</v>
      </c>
      <c r="E350" s="35" t="s">
        <v>34</v>
      </c>
      <c r="F350" s="17">
        <f t="shared" ref="F350:F365" si="56">G350+H350+I350+J350+K350</f>
        <v>115</v>
      </c>
      <c r="G350" s="151"/>
      <c r="H350" s="151"/>
      <c r="I350" s="152">
        <v>115</v>
      </c>
      <c r="J350" s="152"/>
      <c r="K350" s="152"/>
      <c r="L350" s="35" t="s">
        <v>105</v>
      </c>
      <c r="M350" s="150" t="s">
        <v>106</v>
      </c>
    </row>
    <row r="351" spans="1:13" ht="85.5" hidden="1" customHeight="1">
      <c r="A351" s="405"/>
      <c r="B351" s="68">
        <v>42</v>
      </c>
      <c r="C351" s="36" t="s">
        <v>112</v>
      </c>
      <c r="D351" s="68">
        <v>2026</v>
      </c>
      <c r="E351" s="35" t="s">
        <v>34</v>
      </c>
      <c r="F351" s="17">
        <f t="shared" si="56"/>
        <v>402.6</v>
      </c>
      <c r="G351" s="17"/>
      <c r="H351" s="17"/>
      <c r="I351" s="152">
        <v>402.6</v>
      </c>
      <c r="J351" s="152"/>
      <c r="K351" s="152"/>
      <c r="L351" s="35" t="s">
        <v>37</v>
      </c>
      <c r="M351" s="150" t="s">
        <v>113</v>
      </c>
    </row>
    <row r="352" spans="1:13" ht="198.75" hidden="1" customHeight="1">
      <c r="A352" s="405"/>
      <c r="B352" s="68">
        <v>43</v>
      </c>
      <c r="C352" s="36" t="s">
        <v>114</v>
      </c>
      <c r="D352" s="68">
        <v>2026</v>
      </c>
      <c r="E352" s="35" t="s">
        <v>34</v>
      </c>
      <c r="F352" s="17">
        <f t="shared" si="56"/>
        <v>24</v>
      </c>
      <c r="G352" s="17"/>
      <c r="H352" s="17"/>
      <c r="I352" s="152">
        <v>24</v>
      </c>
      <c r="J352" s="152"/>
      <c r="K352" s="152"/>
      <c r="L352" s="37" t="s">
        <v>115</v>
      </c>
      <c r="M352" s="150" t="s">
        <v>68</v>
      </c>
    </row>
    <row r="353" spans="1:13" ht="114" hidden="1" customHeight="1">
      <c r="A353" s="405"/>
      <c r="B353" s="68">
        <v>44</v>
      </c>
      <c r="C353" s="36" t="s">
        <v>116</v>
      </c>
      <c r="D353" s="68">
        <v>2026</v>
      </c>
      <c r="E353" s="35" t="s">
        <v>34</v>
      </c>
      <c r="F353" s="17">
        <f t="shared" si="56"/>
        <v>22.366</v>
      </c>
      <c r="G353" s="17"/>
      <c r="H353" s="17"/>
      <c r="I353" s="152">
        <v>22.366</v>
      </c>
      <c r="J353" s="152"/>
      <c r="K353" s="152"/>
      <c r="L353" s="37" t="s">
        <v>117</v>
      </c>
      <c r="M353" s="150" t="s">
        <v>41</v>
      </c>
    </row>
    <row r="354" spans="1:13" ht="149.25" hidden="1" customHeight="1">
      <c r="A354" s="405"/>
      <c r="B354" s="68">
        <v>45</v>
      </c>
      <c r="C354" s="36" t="s">
        <v>118</v>
      </c>
      <c r="D354" s="68">
        <v>2026</v>
      </c>
      <c r="E354" s="35" t="s">
        <v>34</v>
      </c>
      <c r="F354" s="17">
        <f t="shared" si="56"/>
        <v>50</v>
      </c>
      <c r="G354" s="17"/>
      <c r="H354" s="17"/>
      <c r="I354" s="152">
        <v>50</v>
      </c>
      <c r="J354" s="152"/>
      <c r="K354" s="152"/>
      <c r="L354" s="37" t="s">
        <v>65</v>
      </c>
      <c r="M354" s="150" t="s">
        <v>82</v>
      </c>
    </row>
    <row r="355" spans="1:13" ht="66.75" hidden="1" customHeight="1">
      <c r="A355" s="405"/>
      <c r="B355" s="68">
        <v>46</v>
      </c>
      <c r="C355" s="36" t="s">
        <v>119</v>
      </c>
      <c r="D355" s="68">
        <v>2026</v>
      </c>
      <c r="E355" s="35" t="s">
        <v>34</v>
      </c>
      <c r="F355" s="17">
        <f t="shared" si="56"/>
        <v>443</v>
      </c>
      <c r="G355" s="17"/>
      <c r="H355" s="214">
        <v>243</v>
      </c>
      <c r="I355" s="17">
        <v>200</v>
      </c>
      <c r="J355" s="17"/>
      <c r="K355" s="17"/>
      <c r="L355" s="35" t="s">
        <v>70</v>
      </c>
      <c r="M355" s="35" t="s">
        <v>915</v>
      </c>
    </row>
    <row r="356" spans="1:13" ht="99.75" hidden="1" customHeight="1">
      <c r="A356" s="405"/>
      <c r="B356" s="68">
        <v>47</v>
      </c>
      <c r="C356" s="36" t="s">
        <v>120</v>
      </c>
      <c r="D356" s="68">
        <v>2026</v>
      </c>
      <c r="E356" s="35" t="s">
        <v>34</v>
      </c>
      <c r="F356" s="17">
        <f t="shared" si="56"/>
        <v>13.5</v>
      </c>
      <c r="G356" s="17"/>
      <c r="H356" s="17"/>
      <c r="I356" s="152">
        <v>13.5</v>
      </c>
      <c r="J356" s="152"/>
      <c r="K356" s="152"/>
      <c r="L356" s="37" t="s">
        <v>65</v>
      </c>
      <c r="M356" s="150" t="s">
        <v>98</v>
      </c>
    </row>
    <row r="357" spans="1:13" ht="68.25" hidden="1" customHeight="1">
      <c r="A357" s="405"/>
      <c r="B357" s="68">
        <v>48</v>
      </c>
      <c r="C357" s="36" t="s">
        <v>121</v>
      </c>
      <c r="D357" s="68">
        <v>2026</v>
      </c>
      <c r="E357" s="35" t="s">
        <v>34</v>
      </c>
      <c r="F357" s="17">
        <f t="shared" si="56"/>
        <v>6.1920000000000002</v>
      </c>
      <c r="G357" s="17"/>
      <c r="H357" s="17"/>
      <c r="I357" s="152">
        <v>6.1920000000000002</v>
      </c>
      <c r="J357" s="152"/>
      <c r="K357" s="152"/>
      <c r="L357" s="37" t="s">
        <v>122</v>
      </c>
      <c r="M357" s="150" t="s">
        <v>57</v>
      </c>
    </row>
    <row r="358" spans="1:13" ht="81.75" hidden="1" customHeight="1">
      <c r="A358" s="405"/>
      <c r="B358" s="68">
        <v>49</v>
      </c>
      <c r="C358" s="36" t="s">
        <v>123</v>
      </c>
      <c r="D358" s="68">
        <v>2026</v>
      </c>
      <c r="E358" s="35" t="s">
        <v>34</v>
      </c>
      <c r="F358" s="17">
        <f t="shared" si="56"/>
        <v>268.39999999999998</v>
      </c>
      <c r="G358" s="17"/>
      <c r="H358" s="17"/>
      <c r="I358" s="17">
        <v>268.39999999999998</v>
      </c>
      <c r="J358" s="17"/>
      <c r="K358" s="17"/>
      <c r="L358" s="37" t="s">
        <v>70</v>
      </c>
      <c r="M358" s="35" t="s">
        <v>124</v>
      </c>
    </row>
    <row r="359" spans="1:13" ht="288.75" hidden="1" customHeight="1">
      <c r="A359" s="405"/>
      <c r="B359" s="68">
        <v>50</v>
      </c>
      <c r="C359" s="70" t="s">
        <v>125</v>
      </c>
      <c r="D359" s="68">
        <v>2026</v>
      </c>
      <c r="E359" s="35" t="s">
        <v>34</v>
      </c>
      <c r="F359" s="17">
        <f t="shared" si="56"/>
        <v>14519.2</v>
      </c>
      <c r="G359" s="151">
        <v>14519.2</v>
      </c>
      <c r="H359" s="17"/>
      <c r="I359" s="17"/>
      <c r="J359" s="17"/>
      <c r="K359" s="17"/>
      <c r="L359" s="35" t="s">
        <v>126</v>
      </c>
      <c r="M359" s="150" t="s">
        <v>866</v>
      </c>
    </row>
    <row r="360" spans="1:13" ht="147.75" hidden="1" customHeight="1">
      <c r="A360" s="405"/>
      <c r="B360" s="68">
        <v>51</v>
      </c>
      <c r="C360" s="36" t="s">
        <v>127</v>
      </c>
      <c r="D360" s="68">
        <v>2026</v>
      </c>
      <c r="E360" s="35" t="s">
        <v>34</v>
      </c>
      <c r="F360" s="17">
        <f t="shared" si="56"/>
        <v>0</v>
      </c>
      <c r="G360" s="18">
        <v>0</v>
      </c>
      <c r="H360" s="18">
        <v>0</v>
      </c>
      <c r="I360" s="19"/>
      <c r="J360" s="19"/>
      <c r="K360" s="19"/>
      <c r="L360" s="37" t="s">
        <v>128</v>
      </c>
      <c r="M360" s="37" t="s">
        <v>129</v>
      </c>
    </row>
    <row r="361" spans="1:13" ht="164.25" hidden="1" customHeight="1">
      <c r="A361" s="405"/>
      <c r="B361" s="68">
        <v>52</v>
      </c>
      <c r="C361" s="36" t="s">
        <v>130</v>
      </c>
      <c r="D361" s="68">
        <v>2026</v>
      </c>
      <c r="E361" s="35" t="s">
        <v>34</v>
      </c>
      <c r="F361" s="17">
        <f t="shared" si="56"/>
        <v>850</v>
      </c>
      <c r="G361" s="18"/>
      <c r="H361" s="18">
        <v>0</v>
      </c>
      <c r="I361" s="18">
        <v>850</v>
      </c>
      <c r="J361" s="19"/>
      <c r="K361" s="19"/>
      <c r="L361" s="37" t="s">
        <v>128</v>
      </c>
      <c r="M361" s="37" t="s">
        <v>867</v>
      </c>
    </row>
    <row r="362" spans="1:13" ht="164.25" hidden="1" customHeight="1">
      <c r="A362" s="405"/>
      <c r="B362" s="68">
        <v>53</v>
      </c>
      <c r="C362" s="36" t="s">
        <v>131</v>
      </c>
      <c r="D362" s="68">
        <v>2026</v>
      </c>
      <c r="E362" s="35" t="s">
        <v>34</v>
      </c>
      <c r="F362" s="17">
        <f t="shared" si="56"/>
        <v>50</v>
      </c>
      <c r="G362" s="18"/>
      <c r="H362" s="18"/>
      <c r="I362" s="18">
        <v>50</v>
      </c>
      <c r="J362" s="19"/>
      <c r="K362" s="19"/>
      <c r="L362" s="37" t="s">
        <v>132</v>
      </c>
      <c r="M362" s="37" t="s">
        <v>133</v>
      </c>
    </row>
    <row r="363" spans="1:13" ht="120" hidden="1" customHeight="1">
      <c r="A363" s="405"/>
      <c r="B363" s="68">
        <v>54</v>
      </c>
      <c r="C363" s="36" t="s">
        <v>871</v>
      </c>
      <c r="D363" s="33">
        <v>2026</v>
      </c>
      <c r="E363" s="35" t="s">
        <v>134</v>
      </c>
      <c r="F363" s="151">
        <f t="shared" si="56"/>
        <v>414.3</v>
      </c>
      <c r="G363" s="19"/>
      <c r="H363" s="19"/>
      <c r="I363" s="18">
        <v>414.3</v>
      </c>
      <c r="J363" s="19"/>
      <c r="K363" s="19"/>
      <c r="L363" s="37" t="s">
        <v>135</v>
      </c>
      <c r="M363" s="37" t="s">
        <v>136</v>
      </c>
    </row>
    <row r="364" spans="1:13" ht="98.25" hidden="1" customHeight="1">
      <c r="A364" s="405"/>
      <c r="B364" s="68">
        <v>55</v>
      </c>
      <c r="C364" s="36" t="s">
        <v>137</v>
      </c>
      <c r="D364" s="68">
        <v>2026</v>
      </c>
      <c r="E364" s="35" t="s">
        <v>138</v>
      </c>
      <c r="F364" s="17">
        <f t="shared" si="56"/>
        <v>44.8</v>
      </c>
      <c r="G364" s="19"/>
      <c r="H364" s="19"/>
      <c r="I364" s="18">
        <v>44.8</v>
      </c>
      <c r="J364" s="19"/>
      <c r="K364" s="19"/>
      <c r="L364" s="37" t="s">
        <v>868</v>
      </c>
      <c r="M364" s="37" t="s">
        <v>139</v>
      </c>
    </row>
    <row r="365" spans="1:13" ht="107.25" hidden="1" customHeight="1">
      <c r="A365" s="405"/>
      <c r="B365" s="68">
        <v>56</v>
      </c>
      <c r="C365" s="36" t="s">
        <v>883</v>
      </c>
      <c r="D365" s="68">
        <v>2026</v>
      </c>
      <c r="E365" s="35" t="s">
        <v>138</v>
      </c>
      <c r="F365" s="17">
        <f t="shared" si="56"/>
        <v>3590.8</v>
      </c>
      <c r="G365" s="19"/>
      <c r="H365" s="19"/>
      <c r="I365" s="18">
        <v>3590.8</v>
      </c>
      <c r="J365" s="19"/>
      <c r="K365" s="19"/>
      <c r="L365" s="37" t="s">
        <v>869</v>
      </c>
      <c r="M365" s="37" t="s">
        <v>139</v>
      </c>
    </row>
    <row r="366" spans="1:13" ht="77.25" hidden="1" customHeight="1">
      <c r="A366" s="405"/>
      <c r="B366" s="68">
        <v>57</v>
      </c>
      <c r="C366" s="36" t="s">
        <v>872</v>
      </c>
      <c r="D366" s="33">
        <v>2026</v>
      </c>
      <c r="E366" s="35" t="s">
        <v>34</v>
      </c>
      <c r="F366" s="17">
        <v>402.6</v>
      </c>
      <c r="G366" s="18">
        <v>402.6</v>
      </c>
      <c r="H366" s="19"/>
      <c r="I366" s="18"/>
      <c r="J366" s="19"/>
      <c r="K366" s="19"/>
      <c r="L366" s="37" t="s">
        <v>868</v>
      </c>
      <c r="M366" s="37" t="s">
        <v>60</v>
      </c>
    </row>
    <row r="367" spans="1:13" ht="93.75" hidden="1" customHeight="1">
      <c r="A367" s="405"/>
      <c r="B367" s="68">
        <v>58</v>
      </c>
      <c r="C367" s="36" t="s">
        <v>215</v>
      </c>
      <c r="D367" s="68">
        <v>2026</v>
      </c>
      <c r="E367" s="35" t="s">
        <v>140</v>
      </c>
      <c r="F367" s="17">
        <f t="shared" ref="F367:F395" si="57">G367+H367+I367+J367+K367</f>
        <v>156</v>
      </c>
      <c r="G367" s="19"/>
      <c r="H367" s="19"/>
      <c r="I367" s="18">
        <v>156</v>
      </c>
      <c r="J367" s="19"/>
      <c r="K367" s="19"/>
      <c r="L367" s="35" t="s">
        <v>141</v>
      </c>
      <c r="M367" s="37" t="s">
        <v>142</v>
      </c>
    </row>
    <row r="368" spans="1:13" ht="145.5" hidden="1" customHeight="1">
      <c r="A368" s="405"/>
      <c r="B368" s="68">
        <v>59</v>
      </c>
      <c r="C368" s="36" t="s">
        <v>151</v>
      </c>
      <c r="D368" s="68">
        <v>2026</v>
      </c>
      <c r="E368" s="94" t="s">
        <v>145</v>
      </c>
      <c r="F368" s="17">
        <f t="shared" si="57"/>
        <v>186</v>
      </c>
      <c r="G368" s="19"/>
      <c r="H368" s="19"/>
      <c r="I368" s="18">
        <v>186</v>
      </c>
      <c r="J368" s="19"/>
      <c r="K368" s="18">
        <v>0</v>
      </c>
      <c r="L368" s="37" t="s">
        <v>37</v>
      </c>
      <c r="M368" s="37" t="s">
        <v>870</v>
      </c>
    </row>
    <row r="369" spans="1:13" ht="104.25" hidden="1" customHeight="1">
      <c r="A369" s="405"/>
      <c r="B369" s="68">
        <v>60</v>
      </c>
      <c r="C369" s="36" t="s">
        <v>147</v>
      </c>
      <c r="D369" s="68">
        <v>2026</v>
      </c>
      <c r="E369" s="95" t="s">
        <v>140</v>
      </c>
      <c r="F369" s="17">
        <f t="shared" si="57"/>
        <v>64</v>
      </c>
      <c r="G369" s="19"/>
      <c r="H369" s="19"/>
      <c r="I369" s="18">
        <v>64</v>
      </c>
      <c r="J369" s="19"/>
      <c r="K369" s="18"/>
      <c r="L369" s="37" t="s">
        <v>141</v>
      </c>
      <c r="M369" s="37" t="s">
        <v>142</v>
      </c>
    </row>
    <row r="370" spans="1:13" ht="117" hidden="1" customHeight="1">
      <c r="A370" s="405"/>
      <c r="B370" s="68">
        <v>61</v>
      </c>
      <c r="C370" s="36" t="s">
        <v>148</v>
      </c>
      <c r="D370" s="68">
        <v>2026</v>
      </c>
      <c r="E370" s="35" t="s">
        <v>149</v>
      </c>
      <c r="F370" s="17">
        <f t="shared" si="57"/>
        <v>1839</v>
      </c>
      <c r="G370" s="19"/>
      <c r="H370" s="19"/>
      <c r="I370" s="18">
        <v>1839</v>
      </c>
      <c r="J370" s="19"/>
      <c r="K370" s="19"/>
      <c r="L370" s="37" t="s">
        <v>37</v>
      </c>
      <c r="M370" s="37" t="s">
        <v>150</v>
      </c>
    </row>
    <row r="371" spans="1:13" ht="117.75" hidden="1" customHeight="1">
      <c r="A371" s="405"/>
      <c r="B371" s="68">
        <v>62</v>
      </c>
      <c r="C371" s="36" t="s">
        <v>152</v>
      </c>
      <c r="D371" s="68">
        <v>2026</v>
      </c>
      <c r="E371" s="35" t="s">
        <v>149</v>
      </c>
      <c r="F371" s="17">
        <f t="shared" si="57"/>
        <v>70</v>
      </c>
      <c r="G371" s="19"/>
      <c r="H371" s="19"/>
      <c r="I371" s="18">
        <v>70</v>
      </c>
      <c r="J371" s="19"/>
      <c r="K371" s="19"/>
      <c r="L371" s="37" t="s">
        <v>153</v>
      </c>
      <c r="M371" s="37" t="s">
        <v>142</v>
      </c>
    </row>
    <row r="372" spans="1:13" ht="233.25" hidden="1" customHeight="1">
      <c r="A372" s="405"/>
      <c r="B372" s="68">
        <v>63</v>
      </c>
      <c r="C372" s="70" t="s">
        <v>154</v>
      </c>
      <c r="D372" s="68">
        <v>2026</v>
      </c>
      <c r="E372" s="96" t="s">
        <v>155</v>
      </c>
      <c r="F372" s="17">
        <f t="shared" si="57"/>
        <v>0</v>
      </c>
      <c r="G372" s="19"/>
      <c r="H372" s="19"/>
      <c r="I372" s="19"/>
      <c r="J372" s="19"/>
      <c r="K372" s="19"/>
      <c r="L372" s="37" t="s">
        <v>156</v>
      </c>
      <c r="M372" s="37" t="s">
        <v>157</v>
      </c>
    </row>
    <row r="373" spans="1:13" ht="232.5" hidden="1" customHeight="1">
      <c r="A373" s="405"/>
      <c r="B373" s="68">
        <v>64</v>
      </c>
      <c r="C373" s="70" t="s">
        <v>158</v>
      </c>
      <c r="D373" s="68">
        <v>2026</v>
      </c>
      <c r="E373" s="96" t="s">
        <v>159</v>
      </c>
      <c r="F373" s="17">
        <f t="shared" si="57"/>
        <v>0</v>
      </c>
      <c r="G373" s="19"/>
      <c r="H373" s="19"/>
      <c r="I373" s="19"/>
      <c r="J373" s="19"/>
      <c r="K373" s="19"/>
      <c r="L373" s="37" t="s">
        <v>156</v>
      </c>
      <c r="M373" s="37" t="s">
        <v>157</v>
      </c>
    </row>
    <row r="374" spans="1:13" ht="121.5" hidden="1" customHeight="1">
      <c r="A374" s="405"/>
      <c r="B374" s="68">
        <v>65</v>
      </c>
      <c r="C374" s="70" t="s">
        <v>160</v>
      </c>
      <c r="D374" s="68">
        <v>2026</v>
      </c>
      <c r="E374" s="35" t="s">
        <v>149</v>
      </c>
      <c r="F374" s="17">
        <f t="shared" si="57"/>
        <v>185</v>
      </c>
      <c r="G374" s="19"/>
      <c r="H374" s="19"/>
      <c r="I374" s="18">
        <v>185</v>
      </c>
      <c r="J374" s="19"/>
      <c r="K374" s="19"/>
      <c r="L374" s="37" t="s">
        <v>161</v>
      </c>
      <c r="M374" s="37" t="s">
        <v>142</v>
      </c>
    </row>
    <row r="375" spans="1:13" ht="143.25" hidden="1" customHeight="1">
      <c r="A375" s="405"/>
      <c r="B375" s="68">
        <v>66</v>
      </c>
      <c r="C375" s="36" t="s">
        <v>162</v>
      </c>
      <c r="D375" s="68">
        <v>2026</v>
      </c>
      <c r="E375" s="35" t="s">
        <v>149</v>
      </c>
      <c r="F375" s="17">
        <f t="shared" si="57"/>
        <v>220</v>
      </c>
      <c r="G375" s="19"/>
      <c r="H375" s="19"/>
      <c r="I375" s="18">
        <v>220</v>
      </c>
      <c r="J375" s="19"/>
      <c r="K375" s="19"/>
      <c r="L375" s="37" t="s">
        <v>143</v>
      </c>
      <c r="M375" s="37" t="s">
        <v>163</v>
      </c>
    </row>
    <row r="376" spans="1:13" ht="118.5" hidden="1" customHeight="1">
      <c r="A376" s="405"/>
      <c r="B376" s="68">
        <v>67</v>
      </c>
      <c r="C376" s="36" t="s">
        <v>164</v>
      </c>
      <c r="D376" s="68">
        <v>2026</v>
      </c>
      <c r="E376" s="35" t="s">
        <v>149</v>
      </c>
      <c r="F376" s="17">
        <f t="shared" si="57"/>
        <v>0</v>
      </c>
      <c r="G376" s="19"/>
      <c r="H376" s="19"/>
      <c r="I376" s="18">
        <v>0</v>
      </c>
      <c r="J376" s="19"/>
      <c r="K376" s="19"/>
      <c r="L376" s="35" t="s">
        <v>165</v>
      </c>
      <c r="M376" s="37" t="s">
        <v>146</v>
      </c>
    </row>
    <row r="377" spans="1:13" ht="67.5" hidden="1" customHeight="1">
      <c r="A377" s="405"/>
      <c r="B377" s="68">
        <v>68</v>
      </c>
      <c r="C377" s="29" t="s">
        <v>166</v>
      </c>
      <c r="D377" s="68">
        <v>2026</v>
      </c>
      <c r="E377" s="43" t="s">
        <v>34</v>
      </c>
      <c r="F377" s="17">
        <f t="shared" si="57"/>
        <v>0</v>
      </c>
      <c r="G377" s="3"/>
      <c r="H377" s="3"/>
      <c r="I377" s="146">
        <v>0</v>
      </c>
      <c r="J377" s="3"/>
      <c r="K377" s="3"/>
      <c r="L377" s="43" t="s">
        <v>167</v>
      </c>
      <c r="M377" s="43" t="s">
        <v>168</v>
      </c>
    </row>
    <row r="378" spans="1:13" ht="114.75" hidden="1" customHeight="1">
      <c r="A378" s="405"/>
      <c r="B378" s="68">
        <v>69</v>
      </c>
      <c r="C378" s="167" t="s">
        <v>169</v>
      </c>
      <c r="D378" s="68">
        <v>2026</v>
      </c>
      <c r="E378" s="35" t="s">
        <v>34</v>
      </c>
      <c r="F378" s="17">
        <f t="shared" si="57"/>
        <v>900</v>
      </c>
      <c r="G378" s="19"/>
      <c r="H378" s="19"/>
      <c r="I378" s="18">
        <v>900</v>
      </c>
      <c r="J378" s="19"/>
      <c r="K378" s="19"/>
      <c r="L378" s="35" t="s">
        <v>65</v>
      </c>
      <c r="M378" s="37" t="s">
        <v>170</v>
      </c>
    </row>
    <row r="379" spans="1:13" ht="177" hidden="1" customHeight="1">
      <c r="A379" s="405"/>
      <c r="B379" s="68">
        <v>70</v>
      </c>
      <c r="C379" s="168" t="s">
        <v>171</v>
      </c>
      <c r="D379" s="169">
        <v>2026</v>
      </c>
      <c r="E379" s="170" t="s">
        <v>34</v>
      </c>
      <c r="F379" s="17">
        <f t="shared" si="57"/>
        <v>850</v>
      </c>
      <c r="G379" s="19"/>
      <c r="H379" s="19"/>
      <c r="I379" s="18">
        <v>850</v>
      </c>
      <c r="J379" s="19"/>
      <c r="K379" s="19"/>
      <c r="L379" s="35" t="s">
        <v>37</v>
      </c>
      <c r="M379" s="37" t="s">
        <v>172</v>
      </c>
    </row>
    <row r="380" spans="1:13" ht="57" hidden="1" customHeight="1">
      <c r="A380" s="405"/>
      <c r="B380" s="68">
        <v>71</v>
      </c>
      <c r="C380" s="70" t="s">
        <v>173</v>
      </c>
      <c r="D380" s="68">
        <v>2026</v>
      </c>
      <c r="E380" s="35" t="s">
        <v>34</v>
      </c>
      <c r="F380" s="17">
        <f t="shared" si="57"/>
        <v>75</v>
      </c>
      <c r="G380" s="19"/>
      <c r="H380" s="19"/>
      <c r="I380" s="18">
        <v>75</v>
      </c>
      <c r="J380" s="19"/>
      <c r="K380" s="19"/>
      <c r="L380" s="35" t="s">
        <v>37</v>
      </c>
      <c r="M380" s="37" t="s">
        <v>98</v>
      </c>
    </row>
    <row r="381" spans="1:13" ht="66" hidden="1" customHeight="1">
      <c r="A381" s="405"/>
      <c r="B381" s="68">
        <v>72</v>
      </c>
      <c r="C381" s="70" t="s">
        <v>174</v>
      </c>
      <c r="D381" s="68">
        <v>2026</v>
      </c>
      <c r="E381" s="35" t="s">
        <v>34</v>
      </c>
      <c r="F381" s="17">
        <f t="shared" si="57"/>
        <v>16.2</v>
      </c>
      <c r="G381" s="19"/>
      <c r="H381" s="19"/>
      <c r="I381" s="18">
        <v>16.2</v>
      </c>
      <c r="J381" s="19"/>
      <c r="K381" s="19"/>
      <c r="L381" s="35" t="s">
        <v>65</v>
      </c>
      <c r="M381" s="37" t="s">
        <v>200</v>
      </c>
    </row>
    <row r="382" spans="1:13" ht="62.25" hidden="1" customHeight="1">
      <c r="A382" s="405"/>
      <c r="B382" s="68">
        <v>73</v>
      </c>
      <c r="C382" s="11" t="s">
        <v>184</v>
      </c>
      <c r="D382" s="68">
        <v>2026</v>
      </c>
      <c r="E382" s="22" t="s">
        <v>34</v>
      </c>
      <c r="F382" s="17">
        <f t="shared" si="57"/>
        <v>0.2</v>
      </c>
      <c r="G382" s="24"/>
      <c r="H382" s="25">
        <v>0.2</v>
      </c>
      <c r="I382" s="18"/>
      <c r="J382" s="19"/>
      <c r="K382" s="19"/>
      <c r="L382" s="35" t="s">
        <v>74</v>
      </c>
      <c r="M382" s="37" t="s">
        <v>53</v>
      </c>
    </row>
    <row r="383" spans="1:13" ht="225" hidden="1" customHeight="1">
      <c r="A383" s="405"/>
      <c r="B383" s="68">
        <v>74</v>
      </c>
      <c r="C383" s="70" t="s">
        <v>175</v>
      </c>
      <c r="D383" s="68">
        <v>2026</v>
      </c>
      <c r="E383" s="35" t="s">
        <v>34</v>
      </c>
      <c r="F383" s="17">
        <f t="shared" si="57"/>
        <v>0</v>
      </c>
      <c r="G383" s="18">
        <v>0</v>
      </c>
      <c r="H383" s="19"/>
      <c r="I383" s="18"/>
      <c r="J383" s="19"/>
      <c r="K383" s="19"/>
      <c r="L383" s="35" t="s">
        <v>74</v>
      </c>
      <c r="M383" s="37" t="s">
        <v>177</v>
      </c>
    </row>
    <row r="384" spans="1:13" ht="134.25" hidden="1" customHeight="1">
      <c r="A384" s="405"/>
      <c r="B384" s="68">
        <v>75</v>
      </c>
      <c r="C384" s="70" t="s">
        <v>176</v>
      </c>
      <c r="D384" s="68">
        <v>2026</v>
      </c>
      <c r="E384" s="35" t="s">
        <v>34</v>
      </c>
      <c r="F384" s="17">
        <f t="shared" si="57"/>
        <v>83493.7</v>
      </c>
      <c r="G384" s="18">
        <v>83493.7</v>
      </c>
      <c r="H384" s="19"/>
      <c r="I384" s="18"/>
      <c r="J384" s="19"/>
      <c r="K384" s="19"/>
      <c r="L384" s="35" t="s">
        <v>74</v>
      </c>
      <c r="M384" s="37" t="s">
        <v>873</v>
      </c>
    </row>
    <row r="385" spans="1:13" ht="195.75" hidden="1" customHeight="1">
      <c r="A385" s="405"/>
      <c r="B385" s="68">
        <v>76</v>
      </c>
      <c r="C385" s="29" t="s">
        <v>178</v>
      </c>
      <c r="D385" s="68">
        <v>2026</v>
      </c>
      <c r="E385" s="22" t="s">
        <v>34</v>
      </c>
      <c r="F385" s="17">
        <f t="shared" si="57"/>
        <v>0</v>
      </c>
      <c r="G385" s="23"/>
      <c r="H385" s="159">
        <v>0</v>
      </c>
      <c r="I385" s="23"/>
      <c r="J385" s="23"/>
      <c r="K385" s="23"/>
      <c r="L385" s="35" t="s">
        <v>74</v>
      </c>
      <c r="M385" s="160" t="s">
        <v>874</v>
      </c>
    </row>
    <row r="386" spans="1:13" ht="100.5" hidden="1" customHeight="1">
      <c r="A386" s="405"/>
      <c r="B386" s="68">
        <v>77</v>
      </c>
      <c r="C386" s="29" t="s">
        <v>179</v>
      </c>
      <c r="D386" s="68">
        <v>2026</v>
      </c>
      <c r="E386" s="22" t="s">
        <v>34</v>
      </c>
      <c r="F386" s="17">
        <f t="shared" si="57"/>
        <v>400</v>
      </c>
      <c r="G386" s="23"/>
      <c r="H386" s="23">
        <v>400</v>
      </c>
      <c r="I386" s="23"/>
      <c r="J386" s="23"/>
      <c r="K386" s="23"/>
      <c r="L386" s="35" t="s">
        <v>37</v>
      </c>
      <c r="M386" s="160" t="s">
        <v>229</v>
      </c>
    </row>
    <row r="387" spans="1:13" ht="67.5" hidden="1" customHeight="1">
      <c r="A387" s="405"/>
      <c r="B387" s="68">
        <v>78</v>
      </c>
      <c r="C387" s="29" t="s">
        <v>181</v>
      </c>
      <c r="D387" s="68">
        <v>2026</v>
      </c>
      <c r="E387" s="22" t="s">
        <v>34</v>
      </c>
      <c r="F387" s="17">
        <f t="shared" si="57"/>
        <v>231.446</v>
      </c>
      <c r="G387" s="23"/>
      <c r="H387" s="32">
        <v>231.446</v>
      </c>
      <c r="I387" s="23"/>
      <c r="J387" s="23"/>
      <c r="K387" s="23"/>
      <c r="L387" s="35" t="s">
        <v>37</v>
      </c>
      <c r="M387" s="160" t="s">
        <v>914</v>
      </c>
    </row>
    <row r="388" spans="1:13" ht="84.75" hidden="1" customHeight="1">
      <c r="A388" s="405"/>
      <c r="B388" s="68">
        <v>79</v>
      </c>
      <c r="C388" s="29" t="s">
        <v>182</v>
      </c>
      <c r="D388" s="68">
        <v>2026</v>
      </c>
      <c r="E388" s="22" t="s">
        <v>34</v>
      </c>
      <c r="F388" s="17">
        <f t="shared" si="57"/>
        <v>41.616999999999997</v>
      </c>
      <c r="G388" s="23"/>
      <c r="H388" s="32">
        <v>41.616999999999997</v>
      </c>
      <c r="I388" s="23"/>
      <c r="J388" s="23"/>
      <c r="K388" s="23"/>
      <c r="L388" s="35" t="s">
        <v>74</v>
      </c>
      <c r="M388" s="160" t="s">
        <v>57</v>
      </c>
    </row>
    <row r="389" spans="1:13" ht="99.75" hidden="1" customHeight="1">
      <c r="A389" s="405"/>
      <c r="B389" s="68">
        <v>80</v>
      </c>
      <c r="C389" s="11" t="s">
        <v>183</v>
      </c>
      <c r="D389" s="68">
        <v>2026</v>
      </c>
      <c r="E389" s="22" t="s">
        <v>34</v>
      </c>
      <c r="F389" s="17">
        <f t="shared" si="57"/>
        <v>24.149000000000001</v>
      </c>
      <c r="G389" s="23"/>
      <c r="H389" s="217">
        <v>24.149000000000001</v>
      </c>
      <c r="I389" s="26"/>
      <c r="J389" s="26"/>
      <c r="K389" s="26"/>
      <c r="L389" s="35" t="s">
        <v>37</v>
      </c>
      <c r="M389" s="22" t="s">
        <v>110</v>
      </c>
    </row>
    <row r="390" spans="1:13" ht="114.75" hidden="1" customHeight="1">
      <c r="A390" s="405"/>
      <c r="B390" s="68">
        <v>81</v>
      </c>
      <c r="C390" s="11" t="s">
        <v>1053</v>
      </c>
      <c r="D390" s="68">
        <v>2026</v>
      </c>
      <c r="E390" s="22" t="s">
        <v>34</v>
      </c>
      <c r="F390" s="17">
        <f t="shared" si="57"/>
        <v>1301.3</v>
      </c>
      <c r="G390" s="24"/>
      <c r="H390" s="25"/>
      <c r="I390" s="25">
        <v>1301.3</v>
      </c>
      <c r="J390" s="25"/>
      <c r="K390" s="25"/>
      <c r="L390" s="35" t="s">
        <v>37</v>
      </c>
      <c r="M390" s="22" t="s">
        <v>108</v>
      </c>
    </row>
    <row r="391" spans="1:13" ht="214.5" hidden="1" customHeight="1">
      <c r="A391" s="405"/>
      <c r="B391" s="68">
        <v>82</v>
      </c>
      <c r="C391" s="262" t="s">
        <v>1026</v>
      </c>
      <c r="D391" s="35">
        <v>2026</v>
      </c>
      <c r="E391" s="35" t="s">
        <v>34</v>
      </c>
      <c r="F391" s="17">
        <f t="shared" si="57"/>
        <v>600</v>
      </c>
      <c r="G391" s="24"/>
      <c r="H391" s="25"/>
      <c r="I391" s="25">
        <v>600</v>
      </c>
      <c r="J391" s="26"/>
      <c r="K391" s="26"/>
      <c r="L391" s="35" t="s">
        <v>774</v>
      </c>
      <c r="M391" s="22" t="s">
        <v>180</v>
      </c>
    </row>
    <row r="392" spans="1:13" ht="57.75" hidden="1" customHeight="1">
      <c r="A392" s="405"/>
      <c r="B392" s="68">
        <v>83</v>
      </c>
      <c r="C392" s="161" t="s">
        <v>875</v>
      </c>
      <c r="D392" s="22">
        <v>2026</v>
      </c>
      <c r="E392" s="22" t="s">
        <v>34</v>
      </c>
      <c r="F392" s="17">
        <f t="shared" si="57"/>
        <v>0</v>
      </c>
      <c r="G392" s="24"/>
      <c r="H392" s="25"/>
      <c r="I392" s="25"/>
      <c r="J392" s="26"/>
      <c r="K392" s="26"/>
      <c r="L392" s="35" t="s">
        <v>876</v>
      </c>
      <c r="M392" s="22" t="s">
        <v>877</v>
      </c>
    </row>
    <row r="393" spans="1:13" ht="136.5" hidden="1" customHeight="1">
      <c r="A393" s="395"/>
      <c r="B393" s="68">
        <v>84</v>
      </c>
      <c r="C393" s="127" t="s">
        <v>900</v>
      </c>
      <c r="D393" s="171">
        <v>2026</v>
      </c>
      <c r="E393" s="171" t="s">
        <v>34</v>
      </c>
      <c r="F393" s="17">
        <f t="shared" si="57"/>
        <v>7000</v>
      </c>
      <c r="G393" s="172"/>
      <c r="H393" s="172"/>
      <c r="I393" s="173">
        <v>7000</v>
      </c>
      <c r="J393" s="172"/>
      <c r="K393" s="172"/>
      <c r="L393" s="170" t="s">
        <v>899</v>
      </c>
      <c r="M393" s="171" t="s">
        <v>950</v>
      </c>
    </row>
    <row r="394" spans="1:13" ht="222.75" hidden="1" customHeight="1">
      <c r="A394" s="145"/>
      <c r="B394" s="68">
        <v>85</v>
      </c>
      <c r="C394" s="253" t="s">
        <v>960</v>
      </c>
      <c r="D394" s="171">
        <v>2026</v>
      </c>
      <c r="E394" s="171" t="s">
        <v>34</v>
      </c>
      <c r="F394" s="221">
        <f t="shared" si="57"/>
        <v>400</v>
      </c>
      <c r="G394" s="172"/>
      <c r="H394" s="172"/>
      <c r="I394" s="173">
        <v>400</v>
      </c>
      <c r="J394" s="172"/>
      <c r="K394" s="172"/>
      <c r="L394" s="170" t="s">
        <v>899</v>
      </c>
      <c r="M394" s="128" t="s">
        <v>627</v>
      </c>
    </row>
    <row r="395" spans="1:13" ht="15" hidden="1" customHeight="1">
      <c r="A395" s="3"/>
      <c r="B395" s="3"/>
      <c r="C395" s="44" t="s">
        <v>641</v>
      </c>
      <c r="D395" s="3"/>
      <c r="E395" s="3"/>
      <c r="F395" s="12">
        <f t="shared" si="57"/>
        <v>393482.65600000008</v>
      </c>
      <c r="G395" s="12">
        <f>SUM(G310:G394)</f>
        <v>346483.59400000004</v>
      </c>
      <c r="H395" s="12">
        <f t="shared" ref="H395:K395" si="58">SUM(H310:H394)</f>
        <v>940.41200000000003</v>
      </c>
      <c r="I395" s="12">
        <f t="shared" si="58"/>
        <v>46058.649999999994</v>
      </c>
      <c r="J395" s="12">
        <f t="shared" si="58"/>
        <v>0</v>
      </c>
      <c r="K395" s="12">
        <f t="shared" si="58"/>
        <v>0</v>
      </c>
      <c r="L395" s="3"/>
      <c r="M395" s="3"/>
    </row>
    <row r="396" spans="1:13" ht="15" hidden="1" customHeight="1">
      <c r="A396" s="399" t="s">
        <v>824</v>
      </c>
      <c r="B396" s="400"/>
      <c r="C396" s="400"/>
      <c r="D396" s="400"/>
      <c r="E396" s="400"/>
      <c r="F396" s="400"/>
      <c r="G396" s="400"/>
      <c r="H396" s="400"/>
      <c r="I396" s="400"/>
      <c r="J396" s="400"/>
      <c r="K396" s="400"/>
      <c r="L396" s="400"/>
      <c r="M396" s="401"/>
    </row>
    <row r="397" spans="1:13" ht="50.25" hidden="1" customHeight="1">
      <c r="A397" s="394" t="s">
        <v>21</v>
      </c>
      <c r="B397" s="43">
        <v>1</v>
      </c>
      <c r="C397" s="29" t="s">
        <v>23</v>
      </c>
      <c r="D397" s="43">
        <v>2026</v>
      </c>
      <c r="E397" s="43" t="s">
        <v>22</v>
      </c>
      <c r="F397" s="97">
        <f>G397+H397+I397+J397+K397</f>
        <v>50</v>
      </c>
      <c r="G397" s="13"/>
      <c r="H397" s="13"/>
      <c r="I397" s="32">
        <v>50</v>
      </c>
      <c r="J397" s="13"/>
      <c r="K397" s="13"/>
      <c r="L397" s="43" t="s">
        <v>24</v>
      </c>
      <c r="M397" s="42" t="s">
        <v>25</v>
      </c>
    </row>
    <row r="398" spans="1:13" ht="99.75" hidden="1" customHeight="1">
      <c r="A398" s="405"/>
      <c r="B398" s="43">
        <v>2</v>
      </c>
      <c r="C398" s="29" t="s">
        <v>702</v>
      </c>
      <c r="D398" s="43">
        <v>2026</v>
      </c>
      <c r="E398" s="43" t="s">
        <v>22</v>
      </c>
      <c r="F398" s="97">
        <f>G398+H398+I398+J398+K398</f>
        <v>3567.4</v>
      </c>
      <c r="G398" s="13"/>
      <c r="H398" s="32">
        <v>3567.4</v>
      </c>
      <c r="I398" s="32"/>
      <c r="J398" s="13"/>
      <c r="K398" s="32"/>
      <c r="L398" s="43" t="s">
        <v>26</v>
      </c>
      <c r="M398" s="42" t="s">
        <v>27</v>
      </c>
    </row>
    <row r="399" spans="1:13" ht="66" hidden="1" customHeight="1">
      <c r="A399" s="405"/>
      <c r="B399" s="43">
        <v>3</v>
      </c>
      <c r="C399" s="29" t="s">
        <v>703</v>
      </c>
      <c r="D399" s="43">
        <v>2026</v>
      </c>
      <c r="E399" s="43" t="s">
        <v>22</v>
      </c>
      <c r="F399" s="97">
        <f>G399+H399+I399+J399+K399</f>
        <v>3</v>
      </c>
      <c r="G399" s="32"/>
      <c r="H399" s="32"/>
      <c r="I399" s="32">
        <v>3</v>
      </c>
      <c r="J399" s="32"/>
      <c r="K399" s="32"/>
      <c r="L399" s="43" t="s">
        <v>704</v>
      </c>
      <c r="M399" s="42" t="s">
        <v>370</v>
      </c>
    </row>
    <row r="400" spans="1:13" ht="41.25" hidden="1" customHeight="1">
      <c r="A400" s="395"/>
      <c r="B400" s="43">
        <v>4</v>
      </c>
      <c r="C400" s="29" t="s">
        <v>759</v>
      </c>
      <c r="D400" s="43">
        <v>2026</v>
      </c>
      <c r="E400" s="43" t="s">
        <v>22</v>
      </c>
      <c r="F400" s="97">
        <f>G400+H400+I400+J400+K400</f>
        <v>47.18</v>
      </c>
      <c r="G400" s="32"/>
      <c r="H400" s="32"/>
      <c r="I400" s="32">
        <v>47.18</v>
      </c>
      <c r="J400" s="32"/>
      <c r="K400" s="32"/>
      <c r="L400" s="43" t="s">
        <v>758</v>
      </c>
      <c r="M400" s="42" t="s">
        <v>28</v>
      </c>
    </row>
    <row r="401" spans="1:13" ht="147" hidden="1" customHeight="1">
      <c r="A401" s="29" t="s">
        <v>29</v>
      </c>
      <c r="B401" s="43">
        <v>1</v>
      </c>
      <c r="C401" s="29" t="s">
        <v>705</v>
      </c>
      <c r="D401" s="43">
        <v>2026</v>
      </c>
      <c r="E401" s="43" t="s">
        <v>22</v>
      </c>
      <c r="F401" s="97">
        <f>G401+H401+I401+J401+K401</f>
        <v>1500</v>
      </c>
      <c r="G401" s="32"/>
      <c r="H401" s="32"/>
      <c r="I401" s="32">
        <v>750</v>
      </c>
      <c r="J401" s="32"/>
      <c r="K401" s="32">
        <v>750</v>
      </c>
      <c r="L401" s="43" t="s">
        <v>30</v>
      </c>
      <c r="M401" s="42" t="s">
        <v>31</v>
      </c>
    </row>
    <row r="402" spans="1:13" ht="15" hidden="1" customHeight="1">
      <c r="A402" s="3"/>
      <c r="B402" s="3"/>
      <c r="C402" s="44" t="s">
        <v>32</v>
      </c>
      <c r="D402" s="44"/>
      <c r="E402" s="44"/>
      <c r="F402" s="13">
        <f>SUM(F397:F401)</f>
        <v>5167.58</v>
      </c>
      <c r="G402" s="13">
        <f>SUM(G397:G401)</f>
        <v>0</v>
      </c>
      <c r="H402" s="13">
        <f t="shared" ref="H402:K402" si="59">SUM(H397:H401)</f>
        <v>3567.4</v>
      </c>
      <c r="I402" s="13">
        <f t="shared" si="59"/>
        <v>850.18000000000006</v>
      </c>
      <c r="J402" s="13">
        <f t="shared" si="59"/>
        <v>0</v>
      </c>
      <c r="K402" s="13">
        <f t="shared" si="59"/>
        <v>750</v>
      </c>
      <c r="L402" s="3"/>
      <c r="M402" s="3"/>
    </row>
    <row r="403" spans="1:13" ht="15" hidden="1" customHeight="1">
      <c r="A403" s="399" t="s">
        <v>896</v>
      </c>
      <c r="B403" s="400"/>
      <c r="C403" s="400"/>
      <c r="D403" s="400"/>
      <c r="E403" s="400"/>
      <c r="F403" s="400"/>
      <c r="G403" s="400"/>
      <c r="H403" s="400"/>
      <c r="I403" s="400"/>
      <c r="J403" s="400"/>
      <c r="K403" s="400"/>
      <c r="L403" s="400"/>
      <c r="M403" s="401"/>
    </row>
    <row r="404" spans="1:13" ht="128.25" hidden="1" customHeight="1">
      <c r="A404" s="394" t="s">
        <v>21</v>
      </c>
      <c r="B404" s="33">
        <v>1</v>
      </c>
      <c r="C404" s="36" t="s">
        <v>188</v>
      </c>
      <c r="D404" s="33">
        <v>2026</v>
      </c>
      <c r="E404" s="37" t="s">
        <v>34</v>
      </c>
      <c r="F404" s="34">
        <f>G404+H404+I404+J404+K404</f>
        <v>50</v>
      </c>
      <c r="G404" s="34"/>
      <c r="H404" s="34"/>
      <c r="I404" s="34">
        <v>50</v>
      </c>
      <c r="J404" s="34"/>
      <c r="K404" s="34"/>
      <c r="L404" s="37" t="s">
        <v>37</v>
      </c>
      <c r="M404" s="33" t="s">
        <v>82</v>
      </c>
    </row>
    <row r="405" spans="1:13" ht="99" hidden="1" customHeight="1">
      <c r="A405" s="405"/>
      <c r="B405" s="33">
        <v>2</v>
      </c>
      <c r="C405" s="36" t="s">
        <v>189</v>
      </c>
      <c r="D405" s="33">
        <v>2026</v>
      </c>
      <c r="E405" s="37" t="s">
        <v>34</v>
      </c>
      <c r="F405" s="34">
        <f>G405+H405+I405+J405+K405</f>
        <v>14.032999999999999</v>
      </c>
      <c r="G405" s="34"/>
      <c r="H405" s="34"/>
      <c r="I405" s="34">
        <v>14.032999999999999</v>
      </c>
      <c r="J405" s="34"/>
      <c r="K405" s="34"/>
      <c r="L405" s="37" t="s">
        <v>190</v>
      </c>
      <c r="M405" s="33" t="s">
        <v>31</v>
      </c>
    </row>
    <row r="406" spans="1:13" ht="71.25" hidden="1" customHeight="1">
      <c r="A406" s="405"/>
      <c r="B406" s="33">
        <v>3</v>
      </c>
      <c r="C406" s="36" t="s">
        <v>191</v>
      </c>
      <c r="D406" s="33">
        <v>2026</v>
      </c>
      <c r="E406" s="37" t="s">
        <v>34</v>
      </c>
      <c r="F406" s="34">
        <f>G406+H406+I406+J406+K406</f>
        <v>30</v>
      </c>
      <c r="G406" s="34"/>
      <c r="H406" s="34"/>
      <c r="I406" s="34">
        <v>30</v>
      </c>
      <c r="J406" s="34"/>
      <c r="K406" s="34"/>
      <c r="L406" s="37" t="s">
        <v>89</v>
      </c>
      <c r="M406" s="33" t="s">
        <v>142</v>
      </c>
    </row>
    <row r="407" spans="1:13" ht="85.5" hidden="1" customHeight="1">
      <c r="A407" s="405"/>
      <c r="B407" s="33">
        <v>4</v>
      </c>
      <c r="C407" s="36" t="s">
        <v>192</v>
      </c>
      <c r="D407" s="33">
        <v>2026</v>
      </c>
      <c r="E407" s="37" t="s">
        <v>34</v>
      </c>
      <c r="F407" s="34">
        <f>G407+H407+I407+J407+K407</f>
        <v>251.8</v>
      </c>
      <c r="G407" s="34">
        <v>251.8</v>
      </c>
      <c r="H407" s="34"/>
      <c r="I407" s="34"/>
      <c r="J407" s="34"/>
      <c r="K407" s="34"/>
      <c r="L407" s="37" t="s">
        <v>97</v>
      </c>
      <c r="M407" s="33" t="s">
        <v>98</v>
      </c>
    </row>
    <row r="408" spans="1:13" ht="67.5" hidden="1" customHeight="1">
      <c r="A408" s="405"/>
      <c r="B408" s="33">
        <v>5</v>
      </c>
      <c r="C408" s="257" t="s">
        <v>193</v>
      </c>
      <c r="D408" s="33">
        <v>2026</v>
      </c>
      <c r="E408" s="37" t="s">
        <v>34</v>
      </c>
      <c r="F408" s="34">
        <f>G408</f>
        <v>70</v>
      </c>
      <c r="G408" s="258">
        <v>70</v>
      </c>
      <c r="H408" s="34"/>
      <c r="I408" s="34"/>
      <c r="J408" s="34"/>
      <c r="K408" s="34"/>
      <c r="L408" s="37" t="s">
        <v>37</v>
      </c>
      <c r="M408" s="33" t="s">
        <v>799</v>
      </c>
    </row>
    <row r="409" spans="1:13" ht="83.25" hidden="1" customHeight="1">
      <c r="A409" s="405"/>
      <c r="B409" s="33">
        <v>6</v>
      </c>
      <c r="C409" s="36" t="s">
        <v>195</v>
      </c>
      <c r="D409" s="33">
        <v>2026</v>
      </c>
      <c r="E409" s="35" t="s">
        <v>34</v>
      </c>
      <c r="F409" s="34">
        <f>G409+H409+I409+J409+K409</f>
        <v>285.95999999999998</v>
      </c>
      <c r="G409" s="34">
        <v>285.95999999999998</v>
      </c>
      <c r="H409" s="34"/>
      <c r="I409" s="34"/>
      <c r="J409" s="34"/>
      <c r="K409" s="34"/>
      <c r="L409" s="37" t="s">
        <v>196</v>
      </c>
      <c r="M409" s="33" t="s">
        <v>194</v>
      </c>
    </row>
    <row r="410" spans="1:13" ht="213" hidden="1" customHeight="1">
      <c r="A410" s="405"/>
      <c r="B410" s="33">
        <v>7</v>
      </c>
      <c r="C410" s="36" t="s">
        <v>197</v>
      </c>
      <c r="D410" s="33">
        <v>2026</v>
      </c>
      <c r="E410" s="35" t="s">
        <v>34</v>
      </c>
      <c r="F410" s="34">
        <f>G410+H410+I410+J410+K410</f>
        <v>22.5</v>
      </c>
      <c r="G410" s="34"/>
      <c r="H410" s="34"/>
      <c r="I410" s="34">
        <v>22.5</v>
      </c>
      <c r="J410" s="34"/>
      <c r="K410" s="34"/>
      <c r="L410" s="37" t="s">
        <v>37</v>
      </c>
      <c r="M410" s="33" t="s">
        <v>98</v>
      </c>
    </row>
    <row r="411" spans="1:13" ht="168" hidden="1" customHeight="1">
      <c r="A411" s="405"/>
      <c r="B411" s="33">
        <v>8</v>
      </c>
      <c r="C411" s="174" t="s">
        <v>1054</v>
      </c>
      <c r="D411" s="33">
        <v>2026</v>
      </c>
      <c r="E411" s="35" t="s">
        <v>34</v>
      </c>
      <c r="F411" s="34">
        <f>G411+H411+I411+J411+K411</f>
        <v>100</v>
      </c>
      <c r="G411" s="34"/>
      <c r="H411" s="34"/>
      <c r="I411" s="34">
        <v>100</v>
      </c>
      <c r="J411" s="34"/>
      <c r="K411" s="34"/>
      <c r="L411" s="37" t="s">
        <v>37</v>
      </c>
      <c r="M411" s="33" t="s">
        <v>129</v>
      </c>
    </row>
    <row r="412" spans="1:13" ht="111.75" hidden="1" customHeight="1">
      <c r="A412" s="405"/>
      <c r="B412" s="33">
        <v>9</v>
      </c>
      <c r="C412" s="36" t="s">
        <v>198</v>
      </c>
      <c r="D412" s="33">
        <v>2026</v>
      </c>
      <c r="E412" s="35" t="s">
        <v>34</v>
      </c>
      <c r="F412" s="34">
        <f>G412+H412+I412+J412+K412</f>
        <v>30</v>
      </c>
      <c r="G412" s="34"/>
      <c r="H412" s="34"/>
      <c r="I412" s="34">
        <v>30</v>
      </c>
      <c r="J412" s="34"/>
      <c r="K412" s="34"/>
      <c r="L412" s="37" t="s">
        <v>37</v>
      </c>
      <c r="M412" s="33" t="s">
        <v>57</v>
      </c>
    </row>
    <row r="413" spans="1:13" ht="159.75" hidden="1" customHeight="1">
      <c r="A413" s="405"/>
      <c r="B413" s="33">
        <v>10</v>
      </c>
      <c r="C413" s="260" t="s">
        <v>882</v>
      </c>
      <c r="D413" s="37">
        <v>2026</v>
      </c>
      <c r="E413" s="150" t="s">
        <v>34</v>
      </c>
      <c r="F413" s="34">
        <f>G413+H413+I413+J413+K413</f>
        <v>1500</v>
      </c>
      <c r="G413" s="34"/>
      <c r="H413" s="34"/>
      <c r="I413" s="261">
        <v>1500</v>
      </c>
      <c r="J413" s="34"/>
      <c r="K413" s="34"/>
      <c r="L413" s="37" t="s">
        <v>878</v>
      </c>
      <c r="M413" s="33" t="s">
        <v>1025</v>
      </c>
    </row>
    <row r="414" spans="1:13" ht="176.25" hidden="1" customHeight="1">
      <c r="A414" s="405"/>
      <c r="B414" s="33">
        <v>11</v>
      </c>
      <c r="C414" s="175" t="s">
        <v>901</v>
      </c>
      <c r="D414" s="37">
        <v>2026</v>
      </c>
      <c r="E414" s="150" t="s">
        <v>34</v>
      </c>
      <c r="F414" s="34">
        <v>150</v>
      </c>
      <c r="G414" s="34"/>
      <c r="H414" s="34" t="s">
        <v>185</v>
      </c>
      <c r="I414" s="34">
        <v>150</v>
      </c>
      <c r="J414" s="34"/>
      <c r="K414" s="34"/>
      <c r="L414" s="37" t="s">
        <v>37</v>
      </c>
      <c r="M414" s="33" t="s">
        <v>129</v>
      </c>
    </row>
    <row r="415" spans="1:13" ht="102" hidden="1" customHeight="1">
      <c r="A415" s="405"/>
      <c r="B415" s="33">
        <v>12</v>
      </c>
      <c r="C415" s="36" t="s">
        <v>202</v>
      </c>
      <c r="D415" s="33">
        <v>2026</v>
      </c>
      <c r="E415" s="35" t="s">
        <v>34</v>
      </c>
      <c r="F415" s="34">
        <f>G415+H415+I415+J415+K415</f>
        <v>0</v>
      </c>
      <c r="G415" s="34"/>
      <c r="H415" s="34">
        <v>0</v>
      </c>
      <c r="I415" s="34"/>
      <c r="J415" s="34"/>
      <c r="K415" s="34"/>
      <c r="L415" s="37" t="s">
        <v>37</v>
      </c>
      <c r="M415" s="33" t="s">
        <v>879</v>
      </c>
    </row>
    <row r="416" spans="1:13" ht="84" hidden="1" customHeight="1">
      <c r="A416" s="405"/>
      <c r="B416" s="33">
        <v>13</v>
      </c>
      <c r="C416" s="36" t="s">
        <v>203</v>
      </c>
      <c r="D416" s="33">
        <v>2026</v>
      </c>
      <c r="E416" s="35" t="s">
        <v>34</v>
      </c>
      <c r="F416" s="34">
        <f>G416+H416+I416+J416+K416</f>
        <v>6</v>
      </c>
      <c r="G416" s="34"/>
      <c r="H416" s="34"/>
      <c r="I416" s="34">
        <v>6</v>
      </c>
      <c r="J416" s="34"/>
      <c r="K416" s="34"/>
      <c r="L416" s="37" t="s">
        <v>37</v>
      </c>
      <c r="M416" s="33" t="s">
        <v>63</v>
      </c>
    </row>
    <row r="417" spans="1:13" ht="101.25" hidden="1" customHeight="1">
      <c r="A417" s="405"/>
      <c r="B417" s="33">
        <v>14</v>
      </c>
      <c r="C417" s="162" t="s">
        <v>880</v>
      </c>
      <c r="D417" s="37">
        <v>2026</v>
      </c>
      <c r="E417" s="150" t="s">
        <v>34</v>
      </c>
      <c r="F417" s="34">
        <v>17.8</v>
      </c>
      <c r="G417" s="34"/>
      <c r="H417" s="34"/>
      <c r="I417" s="34">
        <v>17.8</v>
      </c>
      <c r="J417" s="34"/>
      <c r="K417" s="34"/>
      <c r="L417" s="37" t="s">
        <v>37</v>
      </c>
      <c r="M417" s="33" t="s">
        <v>63</v>
      </c>
    </row>
    <row r="418" spans="1:13" ht="120" hidden="1" customHeight="1">
      <c r="A418" s="405"/>
      <c r="B418" s="33">
        <v>15</v>
      </c>
      <c r="C418" s="162" t="s">
        <v>881</v>
      </c>
      <c r="D418" s="37">
        <v>2026</v>
      </c>
      <c r="E418" s="150" t="s">
        <v>34</v>
      </c>
      <c r="F418" s="34">
        <v>250</v>
      </c>
      <c r="G418" s="34"/>
      <c r="H418" s="34"/>
      <c r="I418" s="34">
        <v>250</v>
      </c>
      <c r="J418" s="34"/>
      <c r="K418" s="34"/>
      <c r="L418" s="37" t="s">
        <v>37</v>
      </c>
      <c r="M418" s="33" t="s">
        <v>57</v>
      </c>
    </row>
    <row r="419" spans="1:13" ht="84" hidden="1" customHeight="1">
      <c r="A419" s="405"/>
      <c r="B419" s="33">
        <v>16</v>
      </c>
      <c r="C419" s="155" t="s">
        <v>199</v>
      </c>
      <c r="D419" s="37">
        <v>2026</v>
      </c>
      <c r="E419" s="150" t="s">
        <v>34</v>
      </c>
      <c r="F419" s="34">
        <f>G419+H419+I419+J419+K419</f>
        <v>37.1</v>
      </c>
      <c r="G419" s="34">
        <v>37.1</v>
      </c>
      <c r="H419" s="34"/>
      <c r="I419" s="34"/>
      <c r="J419" s="34"/>
      <c r="K419" s="34"/>
      <c r="L419" s="37" t="s">
        <v>37</v>
      </c>
      <c r="M419" s="33" t="s">
        <v>200</v>
      </c>
    </row>
    <row r="420" spans="1:13" ht="170.25" hidden="1" customHeight="1">
      <c r="A420" s="405"/>
      <c r="B420" s="33">
        <v>17</v>
      </c>
      <c r="C420" s="162" t="s">
        <v>201</v>
      </c>
      <c r="D420" s="37">
        <v>2026</v>
      </c>
      <c r="E420" s="150" t="s">
        <v>34</v>
      </c>
      <c r="F420" s="34">
        <f>G420+H420+I420+J420+K420</f>
        <v>50</v>
      </c>
      <c r="G420" s="34"/>
      <c r="H420" s="34"/>
      <c r="I420" s="34">
        <v>50</v>
      </c>
      <c r="J420" s="34"/>
      <c r="K420" s="34"/>
      <c r="L420" s="37" t="s">
        <v>37</v>
      </c>
      <c r="M420" s="33" t="s">
        <v>194</v>
      </c>
    </row>
    <row r="421" spans="1:13" ht="192.75" hidden="1" customHeight="1">
      <c r="A421" s="405"/>
      <c r="B421" s="33">
        <v>18</v>
      </c>
      <c r="C421" s="259" t="s">
        <v>1057</v>
      </c>
      <c r="D421" s="149">
        <v>2026</v>
      </c>
      <c r="E421" s="35" t="s">
        <v>916</v>
      </c>
      <c r="F421" s="151">
        <f>G421+H421+I421+J421+K421</f>
        <v>120</v>
      </c>
      <c r="G421" s="151"/>
      <c r="H421" s="151"/>
      <c r="I421" s="152">
        <v>120</v>
      </c>
      <c r="J421" s="152"/>
      <c r="K421" s="152"/>
      <c r="L421" s="150" t="s">
        <v>917</v>
      </c>
      <c r="M421" s="149" t="s">
        <v>142</v>
      </c>
    </row>
    <row r="422" spans="1:13" ht="112.5" hidden="1" customHeight="1">
      <c r="A422" s="405"/>
      <c r="B422" s="33">
        <v>19</v>
      </c>
      <c r="C422" s="259" t="s">
        <v>918</v>
      </c>
      <c r="D422" s="149">
        <v>2026</v>
      </c>
      <c r="E422" s="35" t="s">
        <v>34</v>
      </c>
      <c r="F422" s="151">
        <f>H422</f>
        <v>460</v>
      </c>
      <c r="G422" s="151"/>
      <c r="H422" s="151">
        <v>460</v>
      </c>
      <c r="I422" s="152"/>
      <c r="J422" s="152"/>
      <c r="K422" s="152"/>
      <c r="L422" s="150" t="s">
        <v>37</v>
      </c>
      <c r="M422" s="149" t="s">
        <v>919</v>
      </c>
    </row>
    <row r="423" spans="1:13" ht="114" hidden="1" customHeight="1">
      <c r="A423" s="395"/>
      <c r="B423" s="33">
        <v>20</v>
      </c>
      <c r="C423" s="179" t="s">
        <v>1027</v>
      </c>
      <c r="D423" s="149">
        <v>2026</v>
      </c>
      <c r="E423" s="35" t="s">
        <v>34</v>
      </c>
      <c r="F423" s="151">
        <f>G423+H423+I423+J423+K423</f>
        <v>300</v>
      </c>
      <c r="G423" s="151"/>
      <c r="H423" s="151"/>
      <c r="I423" s="152">
        <v>300</v>
      </c>
      <c r="J423" s="152"/>
      <c r="K423" s="152"/>
      <c r="L423" s="37" t="s">
        <v>37</v>
      </c>
      <c r="M423" s="149" t="s">
        <v>57</v>
      </c>
    </row>
    <row r="424" spans="1:13" ht="15" hidden="1" customHeight="1">
      <c r="A424" s="100"/>
      <c r="B424" s="100"/>
      <c r="C424" s="44" t="s">
        <v>187</v>
      </c>
      <c r="D424" s="44"/>
      <c r="E424" s="44"/>
      <c r="F424" s="13">
        <f>G424+H424+I424+J424+K424</f>
        <v>3745.1929999999998</v>
      </c>
      <c r="G424" s="13">
        <f>SUM(G404:G423)</f>
        <v>644.86</v>
      </c>
      <c r="H424" s="13">
        <f t="shared" ref="H424:K424" si="60">SUM(H404:H423)</f>
        <v>460</v>
      </c>
      <c r="I424" s="13">
        <f t="shared" si="60"/>
        <v>2640.3329999999996</v>
      </c>
      <c r="J424" s="13">
        <f t="shared" si="60"/>
        <v>0</v>
      </c>
      <c r="K424" s="13">
        <f t="shared" si="60"/>
        <v>0</v>
      </c>
      <c r="L424" s="101"/>
      <c r="M424" s="101"/>
    </row>
    <row r="425" spans="1:13" ht="15" hidden="1" customHeight="1">
      <c r="A425" s="399" t="s">
        <v>825</v>
      </c>
      <c r="B425" s="400"/>
      <c r="C425" s="400"/>
      <c r="D425" s="400"/>
      <c r="E425" s="400"/>
      <c r="F425" s="400"/>
      <c r="G425" s="400"/>
      <c r="H425" s="400"/>
      <c r="I425" s="400"/>
      <c r="J425" s="400"/>
      <c r="K425" s="400"/>
      <c r="L425" s="400"/>
      <c r="M425" s="401"/>
    </row>
    <row r="426" spans="1:13" ht="63" hidden="1" customHeight="1">
      <c r="A426" s="392" t="s">
        <v>29</v>
      </c>
      <c r="B426" s="44"/>
      <c r="C426" s="14" t="s">
        <v>376</v>
      </c>
      <c r="D426" s="44"/>
      <c r="E426" s="30"/>
      <c r="F426" s="45"/>
      <c r="G426" s="45"/>
      <c r="H426" s="45"/>
      <c r="I426" s="45"/>
      <c r="J426" s="45"/>
      <c r="K426" s="45"/>
      <c r="L426" s="43"/>
      <c r="M426" s="43"/>
    </row>
    <row r="427" spans="1:13" ht="62.25" hidden="1" customHeight="1">
      <c r="A427" s="392"/>
      <c r="B427" s="46" t="s">
        <v>18</v>
      </c>
      <c r="C427" s="40" t="s">
        <v>378</v>
      </c>
      <c r="D427" s="28"/>
      <c r="E427" s="47"/>
      <c r="F427" s="48"/>
      <c r="G427" s="48"/>
      <c r="H427" s="48"/>
      <c r="I427" s="48"/>
      <c r="J427" s="48"/>
      <c r="K427" s="48"/>
      <c r="L427" s="28"/>
      <c r="M427" s="28"/>
    </row>
    <row r="428" spans="1:13" ht="81.75" hidden="1" customHeight="1">
      <c r="A428" s="392"/>
      <c r="B428" s="27" t="s">
        <v>377</v>
      </c>
      <c r="C428" s="11" t="s">
        <v>464</v>
      </c>
      <c r="D428" s="33">
        <v>2026</v>
      </c>
      <c r="E428" s="20" t="s">
        <v>379</v>
      </c>
      <c r="F428" s="146">
        <f t="shared" ref="F428:F434" si="61">G428+H428+I428+J428+K428</f>
        <v>5400</v>
      </c>
      <c r="G428" s="146"/>
      <c r="H428" s="146"/>
      <c r="I428" s="146">
        <v>5000</v>
      </c>
      <c r="J428" s="49"/>
      <c r="K428" s="49">
        <v>400</v>
      </c>
      <c r="L428" s="43" t="s">
        <v>466</v>
      </c>
      <c r="M428" s="43" t="s">
        <v>465</v>
      </c>
    </row>
    <row r="429" spans="1:13" ht="94.5" hidden="1" customHeight="1">
      <c r="A429" s="392"/>
      <c r="B429" s="27" t="s">
        <v>461</v>
      </c>
      <c r="C429" s="11" t="s">
        <v>380</v>
      </c>
      <c r="D429" s="33">
        <v>2026</v>
      </c>
      <c r="E429" s="20" t="s">
        <v>379</v>
      </c>
      <c r="F429" s="146">
        <f t="shared" si="61"/>
        <v>2350</v>
      </c>
      <c r="G429" s="146"/>
      <c r="H429" s="146"/>
      <c r="I429" s="146">
        <v>2350</v>
      </c>
      <c r="J429" s="49"/>
      <c r="K429" s="49"/>
      <c r="L429" s="43" t="s">
        <v>467</v>
      </c>
      <c r="M429" s="43" t="s">
        <v>28</v>
      </c>
    </row>
    <row r="430" spans="1:13" ht="81.75" hidden="1" customHeight="1">
      <c r="A430" s="392"/>
      <c r="B430" s="27" t="s">
        <v>462</v>
      </c>
      <c r="C430" s="11" t="s">
        <v>381</v>
      </c>
      <c r="D430" s="33">
        <v>2026</v>
      </c>
      <c r="E430" s="20" t="s">
        <v>379</v>
      </c>
      <c r="F430" s="146">
        <f t="shared" si="61"/>
        <v>200</v>
      </c>
      <c r="G430" s="49"/>
      <c r="H430" s="49"/>
      <c r="I430" s="146">
        <v>200</v>
      </c>
      <c r="J430" s="49"/>
      <c r="K430" s="49"/>
      <c r="L430" s="43" t="s">
        <v>291</v>
      </c>
      <c r="M430" s="27" t="s">
        <v>142</v>
      </c>
    </row>
    <row r="431" spans="1:13" ht="49.5" hidden="1" customHeight="1">
      <c r="A431" s="392"/>
      <c r="B431" s="27" t="s">
        <v>463</v>
      </c>
      <c r="C431" s="29" t="s">
        <v>382</v>
      </c>
      <c r="D431" s="33">
        <v>2026</v>
      </c>
      <c r="E431" s="20" t="s">
        <v>379</v>
      </c>
      <c r="F431" s="146">
        <f t="shared" si="61"/>
        <v>25</v>
      </c>
      <c r="G431" s="45"/>
      <c r="H431" s="45"/>
      <c r="I431" s="146">
        <v>25</v>
      </c>
      <c r="J431" s="49"/>
      <c r="K431" s="49"/>
      <c r="L431" s="43" t="s">
        <v>383</v>
      </c>
      <c r="M431" s="43" t="s">
        <v>384</v>
      </c>
    </row>
    <row r="432" spans="1:13" ht="96" hidden="1" customHeight="1">
      <c r="A432" s="392"/>
      <c r="B432" s="27" t="s">
        <v>710</v>
      </c>
      <c r="C432" s="29" t="s">
        <v>711</v>
      </c>
      <c r="D432" s="33">
        <v>2026</v>
      </c>
      <c r="E432" s="20" t="s">
        <v>379</v>
      </c>
      <c r="F432" s="146">
        <f t="shared" si="61"/>
        <v>1250</v>
      </c>
      <c r="G432" s="45"/>
      <c r="H432" s="45"/>
      <c r="I432" s="146">
        <v>1250</v>
      </c>
      <c r="J432" s="49"/>
      <c r="K432" s="49"/>
      <c r="L432" s="43" t="s">
        <v>712</v>
      </c>
      <c r="M432" s="43" t="s">
        <v>142</v>
      </c>
    </row>
    <row r="433" spans="1:13" ht="85.5" hidden="1" customHeight="1">
      <c r="A433" s="392"/>
      <c r="B433" s="27" t="s">
        <v>742</v>
      </c>
      <c r="C433" s="29" t="s">
        <v>755</v>
      </c>
      <c r="D433" s="33">
        <v>2026</v>
      </c>
      <c r="E433" s="20" t="s">
        <v>379</v>
      </c>
      <c r="F433" s="146">
        <f t="shared" si="61"/>
        <v>50</v>
      </c>
      <c r="G433" s="45"/>
      <c r="H433" s="45"/>
      <c r="I433" s="146">
        <v>50</v>
      </c>
      <c r="J433" s="49"/>
      <c r="K433" s="49"/>
      <c r="L433" s="85" t="s">
        <v>432</v>
      </c>
      <c r="M433" s="85" t="s">
        <v>207</v>
      </c>
    </row>
    <row r="434" spans="1:13" ht="174.75" hidden="1" customHeight="1">
      <c r="A434" s="392"/>
      <c r="B434" s="27" t="s">
        <v>923</v>
      </c>
      <c r="C434" s="29" t="s">
        <v>924</v>
      </c>
      <c r="D434" s="33">
        <v>2026</v>
      </c>
      <c r="E434" s="20" t="s">
        <v>379</v>
      </c>
      <c r="F434" s="146">
        <f t="shared" si="61"/>
        <v>3600</v>
      </c>
      <c r="G434" s="45"/>
      <c r="H434" s="45"/>
      <c r="I434" s="146">
        <v>3600</v>
      </c>
      <c r="J434" s="49"/>
      <c r="K434" s="182"/>
      <c r="L434" s="183" t="s">
        <v>925</v>
      </c>
      <c r="M434" s="184" t="s">
        <v>19</v>
      </c>
    </row>
    <row r="435" spans="1:13" ht="33" hidden="1" customHeight="1">
      <c r="A435" s="392"/>
      <c r="B435" s="46" t="s">
        <v>205</v>
      </c>
      <c r="C435" s="40" t="s">
        <v>385</v>
      </c>
      <c r="D435" s="33"/>
      <c r="E435" s="47"/>
      <c r="F435" s="146"/>
      <c r="G435" s="48"/>
      <c r="H435" s="48"/>
      <c r="I435" s="54"/>
      <c r="J435" s="54"/>
      <c r="K435" s="48"/>
      <c r="L435" s="115"/>
      <c r="M435" s="115"/>
    </row>
    <row r="436" spans="1:13" ht="137.25" hidden="1" customHeight="1">
      <c r="A436" s="409"/>
      <c r="B436" s="120" t="s">
        <v>387</v>
      </c>
      <c r="C436" s="254" t="s">
        <v>1000</v>
      </c>
      <c r="D436" s="136">
        <v>2026</v>
      </c>
      <c r="E436" s="202" t="s">
        <v>379</v>
      </c>
      <c r="F436" s="146">
        <f>I436</f>
        <v>605</v>
      </c>
      <c r="G436" s="203"/>
      <c r="H436" s="203"/>
      <c r="I436" s="255">
        <v>605</v>
      </c>
      <c r="J436" s="125"/>
      <c r="K436" s="126"/>
      <c r="L436" s="223" t="s">
        <v>1001</v>
      </c>
      <c r="M436" s="223" t="s">
        <v>25</v>
      </c>
    </row>
    <row r="437" spans="1:13" ht="49.5" hidden="1" customHeight="1">
      <c r="A437" s="392"/>
      <c r="B437" s="113">
        <v>3</v>
      </c>
      <c r="C437" s="114" t="s">
        <v>557</v>
      </c>
      <c r="D437" s="115"/>
      <c r="E437" s="116"/>
      <c r="F437" s="117"/>
      <c r="G437" s="118"/>
      <c r="H437" s="118"/>
      <c r="I437" s="119"/>
      <c r="J437" s="118"/>
      <c r="K437" s="118"/>
      <c r="L437" s="115"/>
      <c r="M437" s="115"/>
    </row>
    <row r="438" spans="1:13" ht="81" hidden="1" customHeight="1">
      <c r="A438" s="392"/>
      <c r="B438" s="27" t="s">
        <v>468</v>
      </c>
      <c r="C438" s="29" t="s">
        <v>559</v>
      </c>
      <c r="D438" s="43">
        <v>2026</v>
      </c>
      <c r="E438" s="20" t="s">
        <v>379</v>
      </c>
      <c r="F438" s="146">
        <f>G438+H438+I438+J438+K438</f>
        <v>5400</v>
      </c>
      <c r="G438" s="49"/>
      <c r="H438" s="49"/>
      <c r="I438" s="146">
        <v>5400</v>
      </c>
      <c r="J438" s="49"/>
      <c r="K438" s="49"/>
      <c r="L438" s="43" t="s">
        <v>479</v>
      </c>
      <c r="M438" s="43" t="s">
        <v>777</v>
      </c>
    </row>
    <row r="439" spans="1:13" ht="51.75" hidden="1" customHeight="1">
      <c r="A439" s="392"/>
      <c r="B439" s="27" t="s">
        <v>469</v>
      </c>
      <c r="C439" s="29" t="s">
        <v>558</v>
      </c>
      <c r="D439" s="43">
        <v>2026</v>
      </c>
      <c r="E439" s="20" t="s">
        <v>379</v>
      </c>
      <c r="F439" s="146">
        <f>G439+H439+I439+J439+K439</f>
        <v>2000</v>
      </c>
      <c r="G439" s="49"/>
      <c r="H439" s="49"/>
      <c r="I439" s="146">
        <v>2000</v>
      </c>
      <c r="J439" s="146"/>
      <c r="K439" s="146"/>
      <c r="L439" s="43" t="s">
        <v>481</v>
      </c>
      <c r="M439" s="43" t="s">
        <v>142</v>
      </c>
    </row>
    <row r="440" spans="1:13" ht="63" hidden="1" customHeight="1">
      <c r="A440" s="392"/>
      <c r="B440" s="27" t="s">
        <v>470</v>
      </c>
      <c r="C440" s="29" t="s">
        <v>560</v>
      </c>
      <c r="D440" s="43">
        <v>2026</v>
      </c>
      <c r="E440" s="20" t="s">
        <v>379</v>
      </c>
      <c r="F440" s="146">
        <f>G440+H440+I440+J440+K440</f>
        <v>0</v>
      </c>
      <c r="G440" s="49"/>
      <c r="H440" s="49"/>
      <c r="I440" s="146"/>
      <c r="J440" s="146"/>
      <c r="K440" s="146"/>
      <c r="L440" s="43"/>
      <c r="M440" s="28"/>
    </row>
    <row r="441" spans="1:13" ht="75.75" hidden="1" customHeight="1">
      <c r="A441" s="392"/>
      <c r="B441" s="27" t="s">
        <v>471</v>
      </c>
      <c r="C441" s="29" t="s">
        <v>386</v>
      </c>
      <c r="D441" s="43">
        <v>2026</v>
      </c>
      <c r="E441" s="20" t="s">
        <v>379</v>
      </c>
      <c r="F441" s="146">
        <f>G441+H441+I441+J441+K441</f>
        <v>2120</v>
      </c>
      <c r="G441" s="49"/>
      <c r="H441" s="49"/>
      <c r="I441" s="146">
        <v>2120</v>
      </c>
      <c r="J441" s="146"/>
      <c r="K441" s="146"/>
      <c r="L441" s="43" t="s">
        <v>478</v>
      </c>
      <c r="M441" s="43">
        <v>0.5</v>
      </c>
    </row>
    <row r="442" spans="1:13" ht="90.75" hidden="1" customHeight="1">
      <c r="A442" s="394" t="s">
        <v>29</v>
      </c>
      <c r="B442" s="27" t="s">
        <v>472</v>
      </c>
      <c r="C442" s="40" t="s">
        <v>895</v>
      </c>
      <c r="D442" s="44"/>
      <c r="E442" s="30"/>
      <c r="F442" s="146"/>
      <c r="G442" s="45"/>
      <c r="H442" s="45"/>
      <c r="I442" s="15"/>
      <c r="J442" s="15"/>
      <c r="K442" s="15"/>
      <c r="L442" s="44"/>
      <c r="M442" s="44"/>
    </row>
    <row r="443" spans="1:13" ht="51" hidden="1" customHeight="1">
      <c r="A443" s="405"/>
      <c r="B443" s="27" t="s">
        <v>473</v>
      </c>
      <c r="C443" s="29" t="s">
        <v>561</v>
      </c>
      <c r="D443" s="43">
        <v>2026</v>
      </c>
      <c r="E443" s="20" t="s">
        <v>379</v>
      </c>
      <c r="F443" s="146">
        <f>G443+H443+I443+J443+K443</f>
        <v>4560</v>
      </c>
      <c r="G443" s="49"/>
      <c r="H443" s="49"/>
      <c r="I443" s="146">
        <v>4560</v>
      </c>
      <c r="J443" s="146"/>
      <c r="K443" s="146"/>
      <c r="L443" s="43" t="s">
        <v>479</v>
      </c>
      <c r="M443" s="43" t="s">
        <v>778</v>
      </c>
    </row>
    <row r="444" spans="1:13" ht="50.25" hidden="1" customHeight="1">
      <c r="A444" s="395"/>
      <c r="B444" s="27" t="s">
        <v>474</v>
      </c>
      <c r="C444" s="29" t="s">
        <v>388</v>
      </c>
      <c r="D444" s="43">
        <v>2026</v>
      </c>
      <c r="E444" s="20" t="s">
        <v>379</v>
      </c>
      <c r="F444" s="146">
        <f>G444+H444+I444+J444+K444</f>
        <v>1667</v>
      </c>
      <c r="G444" s="49"/>
      <c r="H444" s="49"/>
      <c r="I444" s="146">
        <v>1500</v>
      </c>
      <c r="J444" s="146"/>
      <c r="K444" s="146">
        <v>167</v>
      </c>
      <c r="L444" s="43"/>
      <c r="M444" s="43"/>
    </row>
    <row r="445" spans="1:13" ht="65.25" hidden="1" customHeight="1">
      <c r="A445" s="392" t="s">
        <v>692</v>
      </c>
      <c r="B445" s="27" t="s">
        <v>367</v>
      </c>
      <c r="C445" s="40" t="s">
        <v>389</v>
      </c>
      <c r="D445" s="44"/>
      <c r="E445" s="30"/>
      <c r="F445" s="146"/>
      <c r="G445" s="45"/>
      <c r="H445" s="45"/>
      <c r="I445" s="15"/>
      <c r="J445" s="15"/>
      <c r="K445" s="15"/>
      <c r="L445" s="44"/>
      <c r="M445" s="44"/>
    </row>
    <row r="446" spans="1:13" ht="59.25" hidden="1" customHeight="1">
      <c r="A446" s="392"/>
      <c r="B446" s="27" t="s">
        <v>475</v>
      </c>
      <c r="C446" s="29" t="s">
        <v>390</v>
      </c>
      <c r="D446" s="43">
        <v>2026</v>
      </c>
      <c r="E446" s="20" t="s">
        <v>379</v>
      </c>
      <c r="F446" s="146">
        <f>G446+H446+I446+J446+K446</f>
        <v>3640</v>
      </c>
      <c r="G446" s="49"/>
      <c r="H446" s="49"/>
      <c r="I446" s="146">
        <v>3640</v>
      </c>
      <c r="J446" s="146"/>
      <c r="K446" s="146"/>
      <c r="L446" s="43" t="s">
        <v>482</v>
      </c>
      <c r="M446" s="43" t="s">
        <v>483</v>
      </c>
    </row>
    <row r="447" spans="1:13" ht="48.75" hidden="1" customHeight="1">
      <c r="A447" s="392"/>
      <c r="B447" s="27" t="s">
        <v>476</v>
      </c>
      <c r="C447" s="29" t="s">
        <v>391</v>
      </c>
      <c r="D447" s="43">
        <v>2026</v>
      </c>
      <c r="E447" s="20" t="s">
        <v>379</v>
      </c>
      <c r="F447" s="146">
        <f>G447+H447+I447+J447+K447</f>
        <v>800</v>
      </c>
      <c r="G447" s="49"/>
      <c r="H447" s="49"/>
      <c r="I447" s="146">
        <v>800</v>
      </c>
      <c r="J447" s="146"/>
      <c r="K447" s="146"/>
      <c r="L447" s="43" t="s">
        <v>406</v>
      </c>
      <c r="M447" s="43" t="s">
        <v>142</v>
      </c>
    </row>
    <row r="448" spans="1:13" ht="87.75" hidden="1" customHeight="1">
      <c r="A448" s="392"/>
      <c r="B448" s="27" t="s">
        <v>477</v>
      </c>
      <c r="C448" s="29" t="s">
        <v>392</v>
      </c>
      <c r="D448" s="43">
        <v>2026</v>
      </c>
      <c r="E448" s="20" t="s">
        <v>379</v>
      </c>
      <c r="F448" s="146">
        <f>G448+H448+I448+J448+K448</f>
        <v>250</v>
      </c>
      <c r="G448" s="49"/>
      <c r="H448" s="49"/>
      <c r="I448" s="146">
        <v>250</v>
      </c>
      <c r="J448" s="146"/>
      <c r="K448" s="146"/>
      <c r="L448" s="43" t="s">
        <v>484</v>
      </c>
      <c r="M448" s="43" t="s">
        <v>142</v>
      </c>
    </row>
    <row r="449" spans="1:13" ht="81" hidden="1" customHeight="1">
      <c r="A449" s="394" t="s">
        <v>700</v>
      </c>
      <c r="B449" s="55"/>
      <c r="C449" s="14" t="s">
        <v>393</v>
      </c>
      <c r="D449" s="43"/>
      <c r="E449" s="20"/>
      <c r="F449" s="146"/>
      <c r="G449" s="45"/>
      <c r="H449" s="45"/>
      <c r="I449" s="45"/>
      <c r="J449" s="45"/>
      <c r="K449" s="45"/>
      <c r="L449" s="43"/>
      <c r="M449" s="43"/>
    </row>
    <row r="450" spans="1:13" ht="34.5" hidden="1" customHeight="1">
      <c r="A450" s="405"/>
      <c r="B450" s="46" t="s">
        <v>485</v>
      </c>
      <c r="C450" s="40" t="s">
        <v>394</v>
      </c>
      <c r="D450" s="51"/>
      <c r="E450" s="51"/>
      <c r="F450" s="146"/>
      <c r="G450" s="45"/>
      <c r="H450" s="45"/>
      <c r="I450" s="45"/>
      <c r="J450" s="45"/>
      <c r="K450" s="45"/>
      <c r="L450" s="107"/>
      <c r="M450" s="51"/>
    </row>
    <row r="451" spans="1:13" ht="130.5" hidden="1" customHeight="1">
      <c r="A451" s="405"/>
      <c r="B451" s="27" t="s">
        <v>486</v>
      </c>
      <c r="C451" s="11" t="s">
        <v>395</v>
      </c>
      <c r="D451" s="43">
        <v>2026</v>
      </c>
      <c r="E451" s="98" t="s">
        <v>379</v>
      </c>
      <c r="F451" s="146">
        <f t="shared" ref="F451:F460" si="62">G451+H451+I451+J451+K451</f>
        <v>3000</v>
      </c>
      <c r="G451" s="49"/>
      <c r="H451" s="49"/>
      <c r="I451" s="49">
        <v>3000</v>
      </c>
      <c r="J451" s="49"/>
      <c r="K451" s="49"/>
      <c r="L451" s="43" t="s">
        <v>291</v>
      </c>
      <c r="M451" s="43" t="s">
        <v>142</v>
      </c>
    </row>
    <row r="452" spans="1:13" ht="78" hidden="1" customHeight="1">
      <c r="A452" s="405"/>
      <c r="B452" s="27" t="s">
        <v>487</v>
      </c>
      <c r="C452" s="29" t="s">
        <v>396</v>
      </c>
      <c r="D452" s="43">
        <v>2026</v>
      </c>
      <c r="E452" s="43" t="s">
        <v>407</v>
      </c>
      <c r="F452" s="146">
        <f t="shared" si="62"/>
        <v>1900</v>
      </c>
      <c r="G452" s="49"/>
      <c r="H452" s="49"/>
      <c r="I452" s="146">
        <v>1900</v>
      </c>
      <c r="J452" s="49"/>
      <c r="K452" s="49"/>
      <c r="L452" s="43" t="s">
        <v>291</v>
      </c>
      <c r="M452" s="43" t="s">
        <v>497</v>
      </c>
    </row>
    <row r="453" spans="1:13" ht="57" hidden="1" customHeight="1">
      <c r="A453" s="405"/>
      <c r="B453" s="27" t="s">
        <v>488</v>
      </c>
      <c r="C453" s="11" t="s">
        <v>562</v>
      </c>
      <c r="D453" s="43">
        <v>2026</v>
      </c>
      <c r="E453" s="43" t="s">
        <v>407</v>
      </c>
      <c r="F453" s="146">
        <f t="shared" si="62"/>
        <v>112.002</v>
      </c>
      <c r="G453" s="49"/>
      <c r="H453" s="49"/>
      <c r="I453" s="146">
        <v>112.002</v>
      </c>
      <c r="J453" s="49"/>
      <c r="K453" s="49"/>
      <c r="L453" s="43" t="s">
        <v>499</v>
      </c>
      <c r="M453" s="43" t="s">
        <v>498</v>
      </c>
    </row>
    <row r="454" spans="1:13" ht="52.5" hidden="1" customHeight="1">
      <c r="A454" s="405"/>
      <c r="B454" s="27" t="s">
        <v>489</v>
      </c>
      <c r="C454" s="11" t="s">
        <v>563</v>
      </c>
      <c r="D454" s="43">
        <v>2026</v>
      </c>
      <c r="E454" s="43" t="s">
        <v>407</v>
      </c>
      <c r="F454" s="146">
        <f t="shared" si="62"/>
        <v>220.26400000000001</v>
      </c>
      <c r="G454" s="49"/>
      <c r="H454" s="49"/>
      <c r="I454" s="146">
        <v>220.26400000000001</v>
      </c>
      <c r="J454" s="49"/>
      <c r="K454" s="49"/>
      <c r="L454" s="43" t="s">
        <v>499</v>
      </c>
      <c r="M454" s="43" t="s">
        <v>500</v>
      </c>
    </row>
    <row r="455" spans="1:13" ht="99" hidden="1" customHeight="1">
      <c r="A455" s="405"/>
      <c r="B455" s="27" t="s">
        <v>490</v>
      </c>
      <c r="C455" s="11" t="s">
        <v>397</v>
      </c>
      <c r="D455" s="43">
        <v>2026</v>
      </c>
      <c r="E455" s="43" t="s">
        <v>407</v>
      </c>
      <c r="F455" s="146">
        <f t="shared" si="62"/>
        <v>7005.4</v>
      </c>
      <c r="G455" s="49"/>
      <c r="H455" s="49"/>
      <c r="I455" s="146">
        <v>7005.4</v>
      </c>
      <c r="J455" s="49"/>
      <c r="K455" s="49"/>
      <c r="L455" s="43" t="s">
        <v>502</v>
      </c>
      <c r="M455" s="43" t="s">
        <v>501</v>
      </c>
    </row>
    <row r="456" spans="1:13" ht="95.25" hidden="1" customHeight="1">
      <c r="A456" s="405"/>
      <c r="B456" s="27" t="s">
        <v>491</v>
      </c>
      <c r="C456" s="11" t="s">
        <v>398</v>
      </c>
      <c r="D456" s="43">
        <v>2026</v>
      </c>
      <c r="E456" s="20" t="s">
        <v>379</v>
      </c>
      <c r="F456" s="146">
        <f t="shared" si="62"/>
        <v>500</v>
      </c>
      <c r="G456" s="49"/>
      <c r="H456" s="49"/>
      <c r="I456" s="146">
        <v>500</v>
      </c>
      <c r="J456" s="49"/>
      <c r="K456" s="49"/>
      <c r="L456" s="43" t="s">
        <v>503</v>
      </c>
      <c r="M456" s="43" t="s">
        <v>504</v>
      </c>
    </row>
    <row r="457" spans="1:13" ht="51" hidden="1" customHeight="1">
      <c r="A457" s="405"/>
      <c r="B457" s="27" t="s">
        <v>492</v>
      </c>
      <c r="C457" s="11" t="s">
        <v>399</v>
      </c>
      <c r="D457" s="43">
        <v>2026</v>
      </c>
      <c r="E457" s="20" t="s">
        <v>379</v>
      </c>
      <c r="F457" s="146">
        <f t="shared" si="62"/>
        <v>1200</v>
      </c>
      <c r="G457" s="49"/>
      <c r="H457" s="49"/>
      <c r="I457" s="146">
        <v>1200</v>
      </c>
      <c r="J457" s="49"/>
      <c r="K457" s="49"/>
      <c r="L457" s="43" t="s">
        <v>432</v>
      </c>
      <c r="M457" s="43" t="s">
        <v>25</v>
      </c>
    </row>
    <row r="458" spans="1:13" ht="66" hidden="1" customHeight="1">
      <c r="A458" s="405"/>
      <c r="B458" s="27" t="s">
        <v>493</v>
      </c>
      <c r="C458" s="29" t="s">
        <v>400</v>
      </c>
      <c r="D458" s="43">
        <v>2026</v>
      </c>
      <c r="E458" s="20" t="s">
        <v>379</v>
      </c>
      <c r="F458" s="146">
        <f t="shared" si="62"/>
        <v>800</v>
      </c>
      <c r="G458" s="49"/>
      <c r="H458" s="49"/>
      <c r="I458" s="146">
        <v>800</v>
      </c>
      <c r="J458" s="49"/>
      <c r="K458" s="49"/>
      <c r="L458" s="43" t="s">
        <v>406</v>
      </c>
      <c r="M458" s="43" t="s">
        <v>142</v>
      </c>
    </row>
    <row r="459" spans="1:13" ht="120" hidden="1" customHeight="1">
      <c r="A459" s="405"/>
      <c r="B459" s="27" t="s">
        <v>494</v>
      </c>
      <c r="C459" s="29" t="s">
        <v>760</v>
      </c>
      <c r="D459" s="43">
        <v>2026</v>
      </c>
      <c r="E459" s="20" t="s">
        <v>379</v>
      </c>
      <c r="F459" s="146">
        <f t="shared" si="62"/>
        <v>150</v>
      </c>
      <c r="G459" s="49"/>
      <c r="H459" s="49"/>
      <c r="I459" s="146">
        <v>150</v>
      </c>
      <c r="J459" s="49"/>
      <c r="K459" s="49"/>
      <c r="L459" s="43" t="s">
        <v>761</v>
      </c>
      <c r="M459" s="43" t="s">
        <v>648</v>
      </c>
    </row>
    <row r="460" spans="1:13" ht="72" hidden="1" customHeight="1">
      <c r="A460" s="405"/>
      <c r="B460" s="27" t="s">
        <v>495</v>
      </c>
      <c r="C460" s="29" t="s">
        <v>766</v>
      </c>
      <c r="D460" s="43">
        <v>2026</v>
      </c>
      <c r="E460" s="20" t="s">
        <v>379</v>
      </c>
      <c r="F460" s="146">
        <f t="shared" si="62"/>
        <v>10000</v>
      </c>
      <c r="G460" s="49"/>
      <c r="H460" s="49"/>
      <c r="I460" s="146">
        <v>10000</v>
      </c>
      <c r="J460" s="49"/>
      <c r="K460" s="49"/>
      <c r="L460" s="43" t="s">
        <v>767</v>
      </c>
      <c r="M460" s="43" t="s">
        <v>768</v>
      </c>
    </row>
    <row r="461" spans="1:13" ht="17.25" hidden="1" customHeight="1">
      <c r="A461" s="405"/>
      <c r="B461" s="46" t="s">
        <v>496</v>
      </c>
      <c r="C461" s="40" t="s">
        <v>401</v>
      </c>
      <c r="D461" s="51"/>
      <c r="E461" s="51"/>
      <c r="F461" s="146"/>
      <c r="G461" s="45"/>
      <c r="H461" s="45"/>
      <c r="I461" s="45"/>
      <c r="J461" s="45"/>
      <c r="K461" s="45"/>
      <c r="L461" s="107"/>
      <c r="M461" s="51"/>
    </row>
    <row r="462" spans="1:13" ht="97.5" hidden="1" customHeight="1">
      <c r="A462" s="405"/>
      <c r="B462" s="27" t="s">
        <v>505</v>
      </c>
      <c r="C462" s="29" t="s">
        <v>717</v>
      </c>
      <c r="D462" s="43">
        <v>2026</v>
      </c>
      <c r="E462" s="20" t="s">
        <v>379</v>
      </c>
      <c r="F462" s="146">
        <f>G462+H462+I462+J462+K462</f>
        <v>150</v>
      </c>
      <c r="G462" s="49"/>
      <c r="H462" s="49"/>
      <c r="I462" s="146">
        <v>150</v>
      </c>
      <c r="J462" s="49"/>
      <c r="K462" s="49"/>
      <c r="L462" s="43" t="s">
        <v>484</v>
      </c>
      <c r="M462" s="43" t="s">
        <v>142</v>
      </c>
    </row>
    <row r="463" spans="1:13" ht="177" hidden="1" customHeight="1">
      <c r="A463" s="405"/>
      <c r="B463" s="27" t="s">
        <v>506</v>
      </c>
      <c r="C463" s="29" t="s">
        <v>716</v>
      </c>
      <c r="D463" s="43">
        <v>2026</v>
      </c>
      <c r="E463" s="20" t="s">
        <v>379</v>
      </c>
      <c r="F463" s="146">
        <f>G463+H463+I463+J463+K463</f>
        <v>80</v>
      </c>
      <c r="G463" s="49"/>
      <c r="H463" s="49"/>
      <c r="I463" s="146">
        <v>80</v>
      </c>
      <c r="J463" s="49"/>
      <c r="K463" s="49"/>
      <c r="L463" s="43" t="s">
        <v>484</v>
      </c>
      <c r="M463" s="43" t="s">
        <v>142</v>
      </c>
    </row>
    <row r="464" spans="1:13" ht="97.5" hidden="1" customHeight="1">
      <c r="A464" s="405"/>
      <c r="B464" s="27" t="s">
        <v>507</v>
      </c>
      <c r="C464" s="29" t="s">
        <v>718</v>
      </c>
      <c r="D464" s="43">
        <v>2026</v>
      </c>
      <c r="E464" s="20" t="s">
        <v>379</v>
      </c>
      <c r="F464" s="146">
        <f>G464+H464+I464+J464+K464</f>
        <v>96000</v>
      </c>
      <c r="G464" s="49"/>
      <c r="H464" s="49"/>
      <c r="I464" s="146">
        <v>96000</v>
      </c>
      <c r="J464" s="49"/>
      <c r="K464" s="49"/>
      <c r="L464" s="43" t="s">
        <v>402</v>
      </c>
      <c r="M464" s="43" t="s">
        <v>142</v>
      </c>
    </row>
    <row r="465" spans="1:14" ht="85.5" hidden="1" customHeight="1">
      <c r="A465" s="395"/>
      <c r="B465" s="27" t="s">
        <v>508</v>
      </c>
      <c r="C465" s="29" t="s">
        <v>743</v>
      </c>
      <c r="D465" s="43">
        <v>2026</v>
      </c>
      <c r="E465" s="20" t="s">
        <v>379</v>
      </c>
      <c r="F465" s="146">
        <f>G465+H465+I465+J465+K465</f>
        <v>1000</v>
      </c>
      <c r="G465" s="49"/>
      <c r="H465" s="49"/>
      <c r="I465" s="146">
        <v>1000</v>
      </c>
      <c r="J465" s="49"/>
      <c r="K465" s="49"/>
      <c r="L465" s="43" t="s">
        <v>404</v>
      </c>
      <c r="M465" s="43" t="s">
        <v>142</v>
      </c>
    </row>
    <row r="466" spans="1:14" ht="31.5" hidden="1" customHeight="1">
      <c r="A466" s="394" t="s">
        <v>509</v>
      </c>
      <c r="B466" s="44"/>
      <c r="C466" s="14" t="s">
        <v>403</v>
      </c>
      <c r="D466" s="44"/>
      <c r="E466" s="30"/>
      <c r="F466" s="146"/>
      <c r="G466" s="45"/>
      <c r="H466" s="45"/>
      <c r="I466" s="45"/>
      <c r="J466" s="45"/>
      <c r="K466" s="45"/>
      <c r="L466" s="44"/>
      <c r="M466" s="44"/>
    </row>
    <row r="467" spans="1:14" ht="14.25" hidden="1" customHeight="1">
      <c r="A467" s="405"/>
      <c r="B467" s="27" t="s">
        <v>510</v>
      </c>
      <c r="C467" s="40" t="s">
        <v>408</v>
      </c>
      <c r="D467" s="51"/>
      <c r="E467" s="52"/>
      <c r="F467" s="146"/>
      <c r="G467" s="45"/>
      <c r="H467" s="45"/>
      <c r="I467" s="45"/>
      <c r="J467" s="53"/>
      <c r="K467" s="53"/>
      <c r="L467" s="51"/>
      <c r="M467" s="51"/>
    </row>
    <row r="468" spans="1:14" ht="47.25" hidden="1" customHeight="1">
      <c r="A468" s="405"/>
      <c r="B468" s="27" t="s">
        <v>511</v>
      </c>
      <c r="C468" s="11" t="s">
        <v>409</v>
      </c>
      <c r="D468" s="43">
        <v>2026</v>
      </c>
      <c r="E468" s="20" t="s">
        <v>379</v>
      </c>
      <c r="F468" s="146">
        <f>G468+H468+I468+J468+K468</f>
        <v>5800</v>
      </c>
      <c r="G468" s="49"/>
      <c r="H468" s="49"/>
      <c r="I468" s="146">
        <v>5800</v>
      </c>
      <c r="J468" s="49"/>
      <c r="K468" s="49"/>
      <c r="L468" s="43" t="s">
        <v>410</v>
      </c>
      <c r="M468" s="43" t="s">
        <v>411</v>
      </c>
    </row>
    <row r="469" spans="1:14" ht="127.5" hidden="1" customHeight="1">
      <c r="A469" s="405"/>
      <c r="B469" s="27" t="s">
        <v>512</v>
      </c>
      <c r="C469" s="11" t="s">
        <v>412</v>
      </c>
      <c r="D469" s="43">
        <v>2026</v>
      </c>
      <c r="E469" s="20" t="s">
        <v>379</v>
      </c>
      <c r="F469" s="146">
        <f>G469+H469+I469+J469+K469</f>
        <v>5500</v>
      </c>
      <c r="G469" s="49"/>
      <c r="H469" s="49"/>
      <c r="I469" s="146">
        <v>5500</v>
      </c>
      <c r="J469" s="49"/>
      <c r="K469" s="49"/>
      <c r="L469" s="43" t="s">
        <v>413</v>
      </c>
      <c r="M469" s="43" t="s">
        <v>414</v>
      </c>
    </row>
    <row r="470" spans="1:14" ht="45" hidden="1" customHeight="1">
      <c r="A470" s="405"/>
      <c r="B470" s="27" t="s">
        <v>513</v>
      </c>
      <c r="C470" s="29" t="s">
        <v>415</v>
      </c>
      <c r="D470" s="43">
        <v>2026</v>
      </c>
      <c r="E470" s="20" t="s">
        <v>379</v>
      </c>
      <c r="F470" s="146">
        <f>G470+H470+I470+J470+K470</f>
        <v>1500</v>
      </c>
      <c r="G470" s="49"/>
      <c r="H470" s="49"/>
      <c r="I470" s="146">
        <v>1500</v>
      </c>
      <c r="J470" s="49"/>
      <c r="K470" s="49"/>
      <c r="L470" s="43" t="s">
        <v>416</v>
      </c>
      <c r="M470" s="50" t="s">
        <v>417</v>
      </c>
    </row>
    <row r="471" spans="1:14" ht="99.75" hidden="1" customHeight="1">
      <c r="A471" s="405"/>
      <c r="B471" s="27" t="s">
        <v>514</v>
      </c>
      <c r="C471" s="29" t="s">
        <v>779</v>
      </c>
      <c r="D471" s="43"/>
      <c r="E471" s="20" t="s">
        <v>379</v>
      </c>
      <c r="F471" s="146">
        <f>G471+H471+I471+J471+K471</f>
        <v>2516.23</v>
      </c>
      <c r="G471" s="49"/>
      <c r="H471" s="49"/>
      <c r="I471" s="146">
        <v>2516.23</v>
      </c>
      <c r="J471" s="49"/>
      <c r="K471" s="49"/>
      <c r="L471" s="43" t="s">
        <v>458</v>
      </c>
      <c r="M471" s="43" t="s">
        <v>142</v>
      </c>
    </row>
    <row r="472" spans="1:14" ht="46.5" hidden="1" customHeight="1">
      <c r="A472" s="405"/>
      <c r="B472" s="71" t="s">
        <v>515</v>
      </c>
      <c r="C472" s="40" t="s">
        <v>418</v>
      </c>
      <c r="D472" s="43"/>
      <c r="E472" s="20"/>
      <c r="F472" s="146"/>
      <c r="G472" s="49"/>
      <c r="H472" s="49"/>
      <c r="I472" s="49"/>
      <c r="J472" s="49"/>
      <c r="K472" s="49"/>
      <c r="L472" s="43"/>
      <c r="M472" s="43"/>
    </row>
    <row r="473" spans="1:14" ht="56.25" hidden="1" customHeight="1">
      <c r="A473" s="405"/>
      <c r="B473" s="27" t="s">
        <v>516</v>
      </c>
      <c r="C473" s="29" t="s">
        <v>419</v>
      </c>
      <c r="D473" s="43">
        <v>2026</v>
      </c>
      <c r="E473" s="20" t="s">
        <v>379</v>
      </c>
      <c r="F473" s="146">
        <f t="shared" ref="F473:F478" si="63">G473+H473+I473+J473+K473</f>
        <v>12900</v>
      </c>
      <c r="G473" s="49"/>
      <c r="H473" s="49"/>
      <c r="I473" s="146">
        <v>12900</v>
      </c>
      <c r="J473" s="49"/>
      <c r="K473" s="49"/>
      <c r="L473" s="43" t="s">
        <v>420</v>
      </c>
      <c r="M473" s="43" t="s">
        <v>421</v>
      </c>
      <c r="N473" s="77"/>
    </row>
    <row r="474" spans="1:14" ht="45.75" hidden="1" customHeight="1">
      <c r="A474" s="405"/>
      <c r="B474" s="27" t="s">
        <v>517</v>
      </c>
      <c r="C474" s="29" t="s">
        <v>422</v>
      </c>
      <c r="D474" s="43">
        <v>2026</v>
      </c>
      <c r="E474" s="20" t="s">
        <v>379</v>
      </c>
      <c r="F474" s="146">
        <f t="shared" si="63"/>
        <v>3500</v>
      </c>
      <c r="G474" s="49"/>
      <c r="H474" s="49"/>
      <c r="I474" s="146">
        <v>3500</v>
      </c>
      <c r="J474" s="49"/>
      <c r="K474" s="49"/>
      <c r="L474" s="43" t="s">
        <v>423</v>
      </c>
      <c r="M474" s="43" t="s">
        <v>424</v>
      </c>
    </row>
    <row r="475" spans="1:14" ht="48.75" hidden="1" customHeight="1">
      <c r="A475" s="405"/>
      <c r="B475" s="27" t="s">
        <v>518</v>
      </c>
      <c r="C475" s="29" t="s">
        <v>425</v>
      </c>
      <c r="D475" s="43">
        <v>2026</v>
      </c>
      <c r="E475" s="20" t="s">
        <v>379</v>
      </c>
      <c r="F475" s="146">
        <f t="shared" si="63"/>
        <v>1500</v>
      </c>
      <c r="G475" s="45"/>
      <c r="H475" s="45"/>
      <c r="I475" s="146">
        <v>1500</v>
      </c>
      <c r="J475" s="45"/>
      <c r="K475" s="49"/>
      <c r="L475" s="43" t="s">
        <v>423</v>
      </c>
      <c r="M475" s="43" t="s">
        <v>426</v>
      </c>
    </row>
    <row r="476" spans="1:14" ht="81" hidden="1" customHeight="1">
      <c r="A476" s="405"/>
      <c r="B476" s="27" t="s">
        <v>519</v>
      </c>
      <c r="C476" s="29" t="s">
        <v>427</v>
      </c>
      <c r="D476" s="43">
        <v>2026</v>
      </c>
      <c r="E476" s="20" t="s">
        <v>379</v>
      </c>
      <c r="F476" s="146">
        <f t="shared" si="63"/>
        <v>500</v>
      </c>
      <c r="G476" s="49"/>
      <c r="H476" s="49"/>
      <c r="I476" s="146">
        <v>500</v>
      </c>
      <c r="J476" s="49"/>
      <c r="K476" s="49"/>
      <c r="L476" s="43" t="s">
        <v>423</v>
      </c>
      <c r="M476" s="43" t="s">
        <v>428</v>
      </c>
    </row>
    <row r="477" spans="1:14" ht="81" hidden="1" customHeight="1">
      <c r="A477" s="405"/>
      <c r="B477" s="27" t="s">
        <v>744</v>
      </c>
      <c r="C477" s="29" t="s">
        <v>745</v>
      </c>
      <c r="D477" s="43">
        <v>2026</v>
      </c>
      <c r="E477" s="20" t="s">
        <v>379</v>
      </c>
      <c r="F477" s="146">
        <f t="shared" si="63"/>
        <v>1500</v>
      </c>
      <c r="G477" s="49"/>
      <c r="H477" s="49"/>
      <c r="I477" s="146">
        <v>1500</v>
      </c>
      <c r="J477" s="49"/>
      <c r="K477" s="49"/>
      <c r="L477" s="43" t="s">
        <v>432</v>
      </c>
      <c r="M477" s="43" t="s">
        <v>142</v>
      </c>
    </row>
    <row r="478" spans="1:14" ht="110.25" hidden="1" customHeight="1">
      <c r="A478" s="405"/>
      <c r="B478" s="27" t="s">
        <v>746</v>
      </c>
      <c r="C478" s="29" t="s">
        <v>747</v>
      </c>
      <c r="D478" s="43">
        <v>2026</v>
      </c>
      <c r="E478" s="20" t="s">
        <v>379</v>
      </c>
      <c r="F478" s="146">
        <f t="shared" si="63"/>
        <v>475</v>
      </c>
      <c r="G478" s="49"/>
      <c r="H478" s="49"/>
      <c r="I478" s="146">
        <v>475</v>
      </c>
      <c r="J478" s="49"/>
      <c r="K478" s="49"/>
      <c r="L478" s="43" t="s">
        <v>748</v>
      </c>
      <c r="M478" s="43" t="s">
        <v>142</v>
      </c>
    </row>
    <row r="479" spans="1:14" ht="48" hidden="1" customHeight="1">
      <c r="A479" s="405"/>
      <c r="B479" s="46" t="s">
        <v>520</v>
      </c>
      <c r="C479" s="40" t="s">
        <v>429</v>
      </c>
      <c r="D479" s="51"/>
      <c r="E479" s="52"/>
      <c r="F479" s="146"/>
      <c r="G479" s="45"/>
      <c r="H479" s="45"/>
      <c r="I479" s="15"/>
      <c r="J479" s="53"/>
      <c r="K479" s="53"/>
      <c r="L479" s="51"/>
      <c r="M479" s="51"/>
    </row>
    <row r="480" spans="1:14" ht="50.25" hidden="1" customHeight="1">
      <c r="A480" s="405"/>
      <c r="B480" s="27" t="s">
        <v>521</v>
      </c>
      <c r="C480" s="99" t="s">
        <v>430</v>
      </c>
      <c r="D480" s="43">
        <v>2026</v>
      </c>
      <c r="E480" s="20" t="s">
        <v>379</v>
      </c>
      <c r="F480" s="146">
        <f>G480+H480+I480+J480+K480</f>
        <v>8000</v>
      </c>
      <c r="G480" s="49"/>
      <c r="H480" s="49"/>
      <c r="I480" s="146">
        <v>8000</v>
      </c>
      <c r="J480" s="49"/>
      <c r="K480" s="49"/>
      <c r="L480" s="43" t="s">
        <v>459</v>
      </c>
      <c r="M480" s="43" t="s">
        <v>431</v>
      </c>
    </row>
    <row r="481" spans="1:13" ht="51" hidden="1" customHeight="1">
      <c r="A481" s="405"/>
      <c r="B481" s="27" t="s">
        <v>522</v>
      </c>
      <c r="C481" s="29" t="s">
        <v>460</v>
      </c>
      <c r="D481" s="43">
        <v>2026</v>
      </c>
      <c r="E481" s="20" t="s">
        <v>379</v>
      </c>
      <c r="F481" s="146">
        <f>G481+H481+I481+J481+K481</f>
        <v>500</v>
      </c>
      <c r="G481" s="49"/>
      <c r="H481" s="49"/>
      <c r="I481" s="146">
        <v>500</v>
      </c>
      <c r="J481" s="49"/>
      <c r="K481" s="49"/>
      <c r="L481" s="43" t="s">
        <v>432</v>
      </c>
      <c r="M481" s="43" t="s">
        <v>31</v>
      </c>
    </row>
    <row r="482" spans="1:13" ht="50.25" hidden="1" customHeight="1">
      <c r="A482" s="405"/>
      <c r="B482" s="27" t="s">
        <v>523</v>
      </c>
      <c r="C482" s="29" t="s">
        <v>433</v>
      </c>
      <c r="D482" s="43">
        <v>2026</v>
      </c>
      <c r="E482" s="20" t="s">
        <v>379</v>
      </c>
      <c r="F482" s="146">
        <f>G482+H482+I482+J482+K482</f>
        <v>500</v>
      </c>
      <c r="G482" s="49"/>
      <c r="H482" s="49"/>
      <c r="I482" s="146">
        <v>500</v>
      </c>
      <c r="J482" s="49"/>
      <c r="K482" s="49"/>
      <c r="L482" s="43" t="s">
        <v>434</v>
      </c>
      <c r="M482" s="43" t="s">
        <v>435</v>
      </c>
    </row>
    <row r="483" spans="1:13" ht="48" hidden="1" customHeight="1">
      <c r="A483" s="405"/>
      <c r="B483" s="27" t="s">
        <v>524</v>
      </c>
      <c r="C483" s="99" t="s">
        <v>436</v>
      </c>
      <c r="D483" s="43">
        <v>2026</v>
      </c>
      <c r="E483" s="20" t="s">
        <v>379</v>
      </c>
      <c r="F483" s="146">
        <f>G483+H483+I483+J483+K483</f>
        <v>1300</v>
      </c>
      <c r="G483" s="49"/>
      <c r="H483" s="49"/>
      <c r="I483" s="146">
        <v>1300</v>
      </c>
      <c r="J483" s="49"/>
      <c r="K483" s="49"/>
      <c r="L483" s="43" t="s">
        <v>432</v>
      </c>
      <c r="M483" s="43" t="s">
        <v>405</v>
      </c>
    </row>
    <row r="484" spans="1:13" ht="96" hidden="1" customHeight="1">
      <c r="A484" s="405"/>
      <c r="B484" s="46" t="s">
        <v>525</v>
      </c>
      <c r="C484" s="40" t="s">
        <v>437</v>
      </c>
      <c r="D484" s="51"/>
      <c r="E484" s="52"/>
      <c r="F484" s="146"/>
      <c r="G484" s="53"/>
      <c r="H484" s="53"/>
      <c r="I484" s="56"/>
      <c r="J484" s="53"/>
      <c r="K484" s="53"/>
      <c r="L484" s="51"/>
      <c r="M484" s="51"/>
    </row>
    <row r="485" spans="1:13" ht="50.25" hidden="1" customHeight="1">
      <c r="A485" s="405"/>
      <c r="B485" s="27" t="s">
        <v>526</v>
      </c>
      <c r="C485" s="99" t="s">
        <v>438</v>
      </c>
      <c r="D485" s="43">
        <v>2026</v>
      </c>
      <c r="E485" s="20" t="s">
        <v>379</v>
      </c>
      <c r="F485" s="146">
        <f t="shared" ref="F485:F491" si="64">G485+H485+I485+J485+K485</f>
        <v>751</v>
      </c>
      <c r="G485" s="45"/>
      <c r="H485" s="45"/>
      <c r="I485" s="146">
        <f>451+300</f>
        <v>751</v>
      </c>
      <c r="J485" s="49"/>
      <c r="K485" s="49"/>
      <c r="L485" s="43" t="s">
        <v>432</v>
      </c>
      <c r="M485" s="43" t="s">
        <v>535</v>
      </c>
    </row>
    <row r="486" spans="1:13" ht="48" hidden="1" customHeight="1">
      <c r="A486" s="405"/>
      <c r="B486" s="27" t="s">
        <v>527</v>
      </c>
      <c r="C486" s="29" t="s">
        <v>439</v>
      </c>
      <c r="D486" s="43">
        <v>2026</v>
      </c>
      <c r="E486" s="20" t="s">
        <v>379</v>
      </c>
      <c r="F486" s="146">
        <f t="shared" si="64"/>
        <v>300</v>
      </c>
      <c r="G486" s="49"/>
      <c r="H486" s="49"/>
      <c r="I486" s="146">
        <v>300</v>
      </c>
      <c r="J486" s="49"/>
      <c r="K486" s="49"/>
      <c r="L486" s="43" t="s">
        <v>432</v>
      </c>
      <c r="M486" s="43" t="s">
        <v>28</v>
      </c>
    </row>
    <row r="487" spans="1:13" ht="97.5" hidden="1" customHeight="1">
      <c r="A487" s="405"/>
      <c r="B487" s="27" t="s">
        <v>528</v>
      </c>
      <c r="C487" s="29" t="s">
        <v>440</v>
      </c>
      <c r="D487" s="43">
        <v>2026</v>
      </c>
      <c r="E487" s="20" t="s">
        <v>379</v>
      </c>
      <c r="F487" s="146">
        <f t="shared" si="64"/>
        <v>600</v>
      </c>
      <c r="G487" s="49"/>
      <c r="H487" s="49"/>
      <c r="I487" s="146">
        <v>600</v>
      </c>
      <c r="J487" s="49"/>
      <c r="K487" s="49"/>
      <c r="L487" s="43" t="s">
        <v>534</v>
      </c>
      <c r="M487" s="43" t="s">
        <v>769</v>
      </c>
    </row>
    <row r="488" spans="1:13" ht="67.5" hidden="1" customHeight="1">
      <c r="A488" s="405"/>
      <c r="B488" s="27" t="s">
        <v>529</v>
      </c>
      <c r="C488" s="29" t="s">
        <v>441</v>
      </c>
      <c r="D488" s="43">
        <v>2026</v>
      </c>
      <c r="E488" s="20" t="s">
        <v>379</v>
      </c>
      <c r="F488" s="146">
        <f t="shared" si="64"/>
        <v>320</v>
      </c>
      <c r="G488" s="49"/>
      <c r="H488" s="49"/>
      <c r="I488" s="146">
        <v>320</v>
      </c>
      <c r="J488" s="49"/>
      <c r="K488" s="49"/>
      <c r="L488" s="43" t="s">
        <v>432</v>
      </c>
      <c r="M488" s="43" t="s">
        <v>535</v>
      </c>
    </row>
    <row r="489" spans="1:13" ht="51" hidden="1" customHeight="1">
      <c r="A489" s="405"/>
      <c r="B489" s="27" t="s">
        <v>530</v>
      </c>
      <c r="C489" s="29" t="s">
        <v>533</v>
      </c>
      <c r="D489" s="43">
        <v>2026</v>
      </c>
      <c r="E489" s="20" t="s">
        <v>442</v>
      </c>
      <c r="F489" s="146">
        <f t="shared" si="64"/>
        <v>50</v>
      </c>
      <c r="G489" s="49"/>
      <c r="H489" s="49"/>
      <c r="I489" s="146">
        <v>50</v>
      </c>
      <c r="J489" s="49"/>
      <c r="K489" s="49"/>
      <c r="L489" s="43" t="s">
        <v>443</v>
      </c>
      <c r="M489" s="43" t="s">
        <v>536</v>
      </c>
    </row>
    <row r="490" spans="1:13" ht="51" hidden="1" customHeight="1">
      <c r="A490" s="405"/>
      <c r="B490" s="27" t="s">
        <v>531</v>
      </c>
      <c r="C490" s="29" t="s">
        <v>802</v>
      </c>
      <c r="D490" s="43">
        <v>2026</v>
      </c>
      <c r="E490" s="20" t="s">
        <v>379</v>
      </c>
      <c r="F490" s="146">
        <f t="shared" si="64"/>
        <v>600</v>
      </c>
      <c r="G490" s="49"/>
      <c r="H490" s="49"/>
      <c r="I490" s="146">
        <v>600</v>
      </c>
      <c r="J490" s="49"/>
      <c r="K490" s="49"/>
      <c r="L490" s="43" t="s">
        <v>432</v>
      </c>
      <c r="M490" s="43" t="s">
        <v>142</v>
      </c>
    </row>
    <row r="491" spans="1:13" ht="64.5" hidden="1" customHeight="1">
      <c r="A491" s="405"/>
      <c r="B491" s="410" t="s">
        <v>532</v>
      </c>
      <c r="C491" s="415" t="s">
        <v>1005</v>
      </c>
      <c r="D491" s="413">
        <v>2026</v>
      </c>
      <c r="E491" s="413" t="s">
        <v>379</v>
      </c>
      <c r="F491" s="416">
        <f t="shared" si="64"/>
        <v>600</v>
      </c>
      <c r="G491" s="412"/>
      <c r="H491" s="412"/>
      <c r="I491" s="411">
        <v>600</v>
      </c>
      <c r="J491" s="412"/>
      <c r="K491" s="412"/>
      <c r="L491" s="413" t="s">
        <v>534</v>
      </c>
      <c r="M491" s="414" t="s">
        <v>180</v>
      </c>
    </row>
    <row r="492" spans="1:13" ht="111" hidden="1" customHeight="1">
      <c r="A492" s="405"/>
      <c r="B492" s="410"/>
      <c r="C492" s="415"/>
      <c r="D492" s="413"/>
      <c r="E492" s="413"/>
      <c r="F492" s="416"/>
      <c r="G492" s="412"/>
      <c r="H492" s="412"/>
      <c r="I492" s="411"/>
      <c r="J492" s="412"/>
      <c r="K492" s="412"/>
      <c r="L492" s="413"/>
      <c r="M492" s="414"/>
    </row>
    <row r="493" spans="1:13" ht="111" hidden="1" customHeight="1">
      <c r="A493" s="405"/>
      <c r="B493" s="229" t="s">
        <v>1006</v>
      </c>
      <c r="C493" s="232" t="s">
        <v>1007</v>
      </c>
      <c r="D493" s="43">
        <v>2026</v>
      </c>
      <c r="E493" s="20" t="s">
        <v>379</v>
      </c>
      <c r="F493" s="146">
        <f>G493+H493+I493+J493+K493</f>
        <v>500</v>
      </c>
      <c r="G493" s="228"/>
      <c r="H493" s="228"/>
      <c r="I493" s="227">
        <v>500</v>
      </c>
      <c r="J493" s="228"/>
      <c r="K493" s="228"/>
      <c r="L493" s="223" t="s">
        <v>1008</v>
      </c>
      <c r="M493" s="185" t="s">
        <v>133</v>
      </c>
    </row>
    <row r="494" spans="1:13" ht="111" hidden="1" customHeight="1">
      <c r="A494" s="405"/>
      <c r="B494" s="229" t="s">
        <v>1016</v>
      </c>
      <c r="C494" s="135" t="s">
        <v>1017</v>
      </c>
      <c r="D494" s="43">
        <v>2026</v>
      </c>
      <c r="E494" s="20" t="s">
        <v>379</v>
      </c>
      <c r="F494" s="146">
        <f>G494+H494+I494+J494+K494</f>
        <v>3500</v>
      </c>
      <c r="G494" s="228"/>
      <c r="H494" s="228"/>
      <c r="I494" s="227">
        <v>3500</v>
      </c>
      <c r="J494" s="228"/>
      <c r="K494" s="228"/>
      <c r="L494" s="223" t="s">
        <v>1018</v>
      </c>
      <c r="M494" s="185" t="s">
        <v>142</v>
      </c>
    </row>
    <row r="495" spans="1:13" ht="90" hidden="1" customHeight="1">
      <c r="A495" s="405"/>
      <c r="B495" s="27" t="s">
        <v>537</v>
      </c>
      <c r="C495" s="29" t="s">
        <v>1004</v>
      </c>
      <c r="D495" s="43">
        <v>2026</v>
      </c>
      <c r="E495" s="20" t="s">
        <v>379</v>
      </c>
      <c r="F495" s="146">
        <f>G495+H495+I495+J495+K495</f>
        <v>10000</v>
      </c>
      <c r="G495" s="45"/>
      <c r="H495" s="45"/>
      <c r="I495" s="146">
        <f>6000+4000</f>
        <v>10000</v>
      </c>
      <c r="J495" s="53"/>
      <c r="K495" s="53"/>
      <c r="L495" s="43" t="s">
        <v>801</v>
      </c>
      <c r="M495" s="43" t="s">
        <v>1003</v>
      </c>
    </row>
    <row r="496" spans="1:13" ht="49.5" hidden="1" customHeight="1">
      <c r="A496" s="405"/>
      <c r="B496" s="113" t="s">
        <v>538</v>
      </c>
      <c r="C496" s="114" t="s">
        <v>444</v>
      </c>
      <c r="D496" s="121"/>
      <c r="E496" s="122"/>
      <c r="F496" s="117"/>
      <c r="G496" s="123"/>
      <c r="H496" s="123"/>
      <c r="I496" s="80"/>
      <c r="J496" s="124"/>
      <c r="K496" s="124"/>
      <c r="L496" s="121"/>
      <c r="M496" s="121"/>
    </row>
    <row r="497" spans="1:13" ht="98.25" hidden="1" customHeight="1">
      <c r="A497" s="405"/>
      <c r="B497" s="27" t="s">
        <v>539</v>
      </c>
      <c r="C497" s="11" t="s">
        <v>445</v>
      </c>
      <c r="D497" s="43">
        <v>2026</v>
      </c>
      <c r="E497" s="20" t="s">
        <v>379</v>
      </c>
      <c r="F497" s="146">
        <f>G497+H497+I497+J497+K497</f>
        <v>2470</v>
      </c>
      <c r="G497" s="49"/>
      <c r="H497" s="49"/>
      <c r="I497" s="146">
        <v>2470</v>
      </c>
      <c r="J497" s="49"/>
      <c r="K497" s="49"/>
      <c r="L497" s="43" t="s">
        <v>446</v>
      </c>
      <c r="M497" s="43" t="s">
        <v>541</v>
      </c>
    </row>
    <row r="498" spans="1:13" ht="29.25" hidden="1" customHeight="1">
      <c r="A498" s="405"/>
      <c r="B498" s="46" t="s">
        <v>540</v>
      </c>
      <c r="C498" s="40" t="s">
        <v>447</v>
      </c>
      <c r="D498" s="51"/>
      <c r="E498" s="52"/>
      <c r="F498" s="146"/>
      <c r="G498" s="45"/>
      <c r="H498" s="45"/>
      <c r="I498" s="146"/>
      <c r="J498" s="53"/>
      <c r="K498" s="53"/>
      <c r="L498" s="51"/>
      <c r="M498" s="51"/>
    </row>
    <row r="499" spans="1:13" ht="54.75" hidden="1" customHeight="1">
      <c r="A499" s="405"/>
      <c r="B499" s="27" t="s">
        <v>544</v>
      </c>
      <c r="C499" s="29" t="s">
        <v>448</v>
      </c>
      <c r="D499" s="43">
        <v>2026</v>
      </c>
      <c r="E499" s="20" t="s">
        <v>379</v>
      </c>
      <c r="F499" s="146">
        <f>G499+H499+I499+J499+K499</f>
        <v>200</v>
      </c>
      <c r="G499" s="45"/>
      <c r="H499" s="45"/>
      <c r="I499" s="146">
        <v>200</v>
      </c>
      <c r="J499" s="49"/>
      <c r="K499" s="49"/>
      <c r="L499" s="43" t="s">
        <v>543</v>
      </c>
      <c r="M499" s="43" t="s">
        <v>542</v>
      </c>
    </row>
    <row r="500" spans="1:13" ht="48.75" hidden="1" customHeight="1">
      <c r="A500" s="405"/>
      <c r="B500" s="27" t="s">
        <v>545</v>
      </c>
      <c r="C500" s="29" t="s">
        <v>449</v>
      </c>
      <c r="D500" s="43">
        <v>2026</v>
      </c>
      <c r="E500" s="20" t="s">
        <v>379</v>
      </c>
      <c r="F500" s="146">
        <f>G500+H500+I500+J500+K500</f>
        <v>200</v>
      </c>
      <c r="G500" s="45"/>
      <c r="H500" s="45"/>
      <c r="I500" s="146">
        <v>200</v>
      </c>
      <c r="J500" s="49"/>
      <c r="K500" s="49"/>
      <c r="L500" s="43" t="s">
        <v>450</v>
      </c>
      <c r="M500" s="43" t="s">
        <v>451</v>
      </c>
    </row>
    <row r="501" spans="1:13" ht="46.5" hidden="1" customHeight="1">
      <c r="A501" s="405"/>
      <c r="B501" s="46" t="s">
        <v>546</v>
      </c>
      <c r="C501" s="40" t="s">
        <v>452</v>
      </c>
      <c r="D501" s="51"/>
      <c r="E501" s="52"/>
      <c r="F501" s="146"/>
      <c r="G501" s="53"/>
      <c r="H501" s="53"/>
      <c r="I501" s="56"/>
      <c r="J501" s="53"/>
      <c r="K501" s="53"/>
      <c r="L501" s="51"/>
      <c r="M501" s="51"/>
    </row>
    <row r="502" spans="1:13" ht="105.75" hidden="1" customHeight="1">
      <c r="A502" s="405"/>
      <c r="B502" s="27" t="s">
        <v>548</v>
      </c>
      <c r="C502" s="29" t="s">
        <v>453</v>
      </c>
      <c r="D502" s="43">
        <v>2026</v>
      </c>
      <c r="E502" s="20" t="s">
        <v>379</v>
      </c>
      <c r="F502" s="146">
        <f t="shared" ref="F502:F515" si="65">G502+H502+I502+J502+K502</f>
        <v>1500</v>
      </c>
      <c r="G502" s="49"/>
      <c r="H502" s="49"/>
      <c r="I502" s="146">
        <v>1500</v>
      </c>
      <c r="J502" s="49"/>
      <c r="K502" s="49"/>
      <c r="L502" s="43"/>
      <c r="M502" s="43"/>
    </row>
    <row r="503" spans="1:13" ht="49.5" hidden="1" customHeight="1">
      <c r="A503" s="405"/>
      <c r="B503" s="27" t="s">
        <v>549</v>
      </c>
      <c r="C503" s="29" t="s">
        <v>454</v>
      </c>
      <c r="D503" s="43">
        <v>2026</v>
      </c>
      <c r="E503" s="20" t="s">
        <v>379</v>
      </c>
      <c r="F503" s="146">
        <f t="shared" si="65"/>
        <v>875</v>
      </c>
      <c r="G503" s="45"/>
      <c r="H503" s="45"/>
      <c r="I503" s="146">
        <v>875</v>
      </c>
      <c r="J503" s="49"/>
      <c r="K503" s="49"/>
      <c r="L503" s="43" t="s">
        <v>455</v>
      </c>
      <c r="M503" s="43" t="s">
        <v>142</v>
      </c>
    </row>
    <row r="504" spans="1:13" ht="63" hidden="1" customHeight="1">
      <c r="A504" s="405"/>
      <c r="B504" s="27" t="s">
        <v>749</v>
      </c>
      <c r="C504" s="29" t="s">
        <v>750</v>
      </c>
      <c r="D504" s="43">
        <v>2026</v>
      </c>
      <c r="E504" s="20" t="s">
        <v>379</v>
      </c>
      <c r="F504" s="146">
        <f t="shared" si="65"/>
        <v>2000</v>
      </c>
      <c r="G504" s="45"/>
      <c r="H504" s="45"/>
      <c r="I504" s="146">
        <v>2000</v>
      </c>
      <c r="J504" s="49"/>
      <c r="K504" s="49"/>
      <c r="L504" s="43" t="s">
        <v>455</v>
      </c>
      <c r="M504" s="43" t="s">
        <v>142</v>
      </c>
    </row>
    <row r="505" spans="1:13" ht="255" hidden="1" customHeight="1">
      <c r="A505" s="405"/>
      <c r="B505" s="27" t="s">
        <v>550</v>
      </c>
      <c r="C505" s="11" t="s">
        <v>456</v>
      </c>
      <c r="D505" s="43">
        <v>2026</v>
      </c>
      <c r="E505" s="98" t="s">
        <v>379</v>
      </c>
      <c r="F505" s="146">
        <f t="shared" si="65"/>
        <v>17450</v>
      </c>
      <c r="G505" s="49"/>
      <c r="H505" s="49"/>
      <c r="I505" s="146">
        <v>17450</v>
      </c>
      <c r="J505" s="49"/>
      <c r="K505" s="49"/>
      <c r="L505" s="43" t="s">
        <v>998</v>
      </c>
      <c r="M505" s="43" t="s">
        <v>999</v>
      </c>
    </row>
    <row r="506" spans="1:13" ht="50.25" hidden="1" customHeight="1">
      <c r="A506" s="405"/>
      <c r="B506" s="27" t="s">
        <v>551</v>
      </c>
      <c r="C506" s="11" t="s">
        <v>457</v>
      </c>
      <c r="D506" s="43">
        <v>2026</v>
      </c>
      <c r="E506" s="98" t="s">
        <v>379</v>
      </c>
      <c r="F506" s="146">
        <f t="shared" si="65"/>
        <v>60</v>
      </c>
      <c r="G506" s="49"/>
      <c r="H506" s="49"/>
      <c r="I506" s="146">
        <v>60</v>
      </c>
      <c r="J506" s="49"/>
      <c r="K506" s="49"/>
      <c r="L506" s="43" t="s">
        <v>555</v>
      </c>
      <c r="M506" s="43" t="s">
        <v>28</v>
      </c>
    </row>
    <row r="507" spans="1:13" ht="96.75" hidden="1" customHeight="1">
      <c r="A507" s="405"/>
      <c r="B507" s="27" t="s">
        <v>552</v>
      </c>
      <c r="C507" s="11" t="s">
        <v>564</v>
      </c>
      <c r="D507" s="43">
        <v>2026</v>
      </c>
      <c r="E507" s="98" t="s">
        <v>379</v>
      </c>
      <c r="F507" s="146">
        <f t="shared" si="65"/>
        <v>200</v>
      </c>
      <c r="G507" s="49"/>
      <c r="H507" s="49"/>
      <c r="I507" s="146">
        <v>200</v>
      </c>
      <c r="J507" s="49"/>
      <c r="K507" s="49"/>
      <c r="L507" s="43" t="s">
        <v>186</v>
      </c>
      <c r="M507" s="43" t="s">
        <v>144</v>
      </c>
    </row>
    <row r="508" spans="1:13" ht="114" hidden="1" customHeight="1">
      <c r="A508" s="405"/>
      <c r="B508" s="27" t="s">
        <v>553</v>
      </c>
      <c r="C508" s="11" t="s">
        <v>741</v>
      </c>
      <c r="D508" s="43">
        <v>2026</v>
      </c>
      <c r="E508" s="98" t="s">
        <v>379</v>
      </c>
      <c r="F508" s="146">
        <f t="shared" si="65"/>
        <v>4970</v>
      </c>
      <c r="G508" s="49"/>
      <c r="H508" s="49"/>
      <c r="I508" s="146">
        <v>4970</v>
      </c>
      <c r="J508" s="49"/>
      <c r="K508" s="49"/>
      <c r="L508" s="43" t="s">
        <v>458</v>
      </c>
      <c r="M508" s="43" t="s">
        <v>142</v>
      </c>
    </row>
    <row r="509" spans="1:13" ht="69" hidden="1" customHeight="1">
      <c r="A509" s="405"/>
      <c r="B509" s="27" t="s">
        <v>554</v>
      </c>
      <c r="C509" s="11" t="s">
        <v>752</v>
      </c>
      <c r="D509" s="43">
        <v>2026</v>
      </c>
      <c r="E509" s="98" t="s">
        <v>379</v>
      </c>
      <c r="F509" s="146">
        <f t="shared" si="65"/>
        <v>60</v>
      </c>
      <c r="G509" s="49"/>
      <c r="H509" s="49"/>
      <c r="I509" s="146">
        <v>60</v>
      </c>
      <c r="J509" s="49"/>
      <c r="K509" s="49"/>
      <c r="L509" s="43" t="s">
        <v>458</v>
      </c>
      <c r="M509" s="43" t="s">
        <v>142</v>
      </c>
    </row>
    <row r="510" spans="1:13" ht="55.5" hidden="1" customHeight="1">
      <c r="A510" s="405"/>
      <c r="B510" s="27" t="s">
        <v>751</v>
      </c>
      <c r="C510" s="109" t="s">
        <v>780</v>
      </c>
      <c r="D510" s="43">
        <v>2026</v>
      </c>
      <c r="E510" s="98" t="s">
        <v>379</v>
      </c>
      <c r="F510" s="146">
        <f t="shared" si="65"/>
        <v>1250</v>
      </c>
      <c r="G510" s="49"/>
      <c r="H510" s="49"/>
      <c r="I510" s="146">
        <v>1250</v>
      </c>
      <c r="J510" s="49"/>
      <c r="K510" s="49"/>
      <c r="L510" s="43" t="s">
        <v>765</v>
      </c>
      <c r="M510" s="43" t="s">
        <v>206</v>
      </c>
    </row>
    <row r="511" spans="1:13" ht="55.5" hidden="1" customHeight="1">
      <c r="A511" s="395"/>
      <c r="B511" s="27" t="s">
        <v>932</v>
      </c>
      <c r="C511" s="109" t="s">
        <v>933</v>
      </c>
      <c r="D511" s="43">
        <v>2026</v>
      </c>
      <c r="E511" s="98" t="s">
        <v>379</v>
      </c>
      <c r="F511" s="146">
        <f t="shared" si="65"/>
        <v>300</v>
      </c>
      <c r="G511" s="49"/>
      <c r="H511" s="49"/>
      <c r="I511" s="146">
        <v>300</v>
      </c>
      <c r="J511" s="49"/>
      <c r="K511" s="49"/>
      <c r="L511" s="43" t="s">
        <v>208</v>
      </c>
      <c r="M511" s="43" t="s">
        <v>934</v>
      </c>
    </row>
    <row r="512" spans="1:13" ht="69.75" hidden="1" customHeight="1">
      <c r="A512" s="394" t="s">
        <v>757</v>
      </c>
      <c r="B512" s="27" t="s">
        <v>18</v>
      </c>
      <c r="C512" s="11" t="s">
        <v>756</v>
      </c>
      <c r="D512" s="43">
        <v>2026</v>
      </c>
      <c r="E512" s="98" t="s">
        <v>379</v>
      </c>
      <c r="F512" s="146">
        <f t="shared" si="65"/>
        <v>150</v>
      </c>
      <c r="G512" s="49"/>
      <c r="H512" s="49"/>
      <c r="I512" s="146">
        <v>150</v>
      </c>
      <c r="J512" s="49"/>
      <c r="K512" s="49"/>
      <c r="L512" s="43" t="s">
        <v>458</v>
      </c>
      <c r="M512" s="43" t="s">
        <v>207</v>
      </c>
    </row>
    <row r="513" spans="1:18" ht="69.75" hidden="1" customHeight="1">
      <c r="A513" s="405"/>
      <c r="B513" s="27" t="s">
        <v>205</v>
      </c>
      <c r="C513" s="11" t="s">
        <v>938</v>
      </c>
      <c r="D513" s="43">
        <v>2026</v>
      </c>
      <c r="E513" s="98" t="s">
        <v>379</v>
      </c>
      <c r="F513" s="146">
        <f t="shared" si="65"/>
        <v>5400</v>
      </c>
      <c r="G513" s="49"/>
      <c r="H513" s="49"/>
      <c r="I513" s="146">
        <v>5400</v>
      </c>
      <c r="J513" s="49"/>
      <c r="K513" s="49"/>
      <c r="L513" s="43" t="s">
        <v>292</v>
      </c>
      <c r="M513" s="43" t="s">
        <v>142</v>
      </c>
    </row>
    <row r="514" spans="1:18" ht="69.75" hidden="1" customHeight="1">
      <c r="A514" s="395"/>
      <c r="B514" s="27" t="s">
        <v>556</v>
      </c>
      <c r="C514" s="201" t="s">
        <v>947</v>
      </c>
      <c r="D514" s="43">
        <v>2026</v>
      </c>
      <c r="E514" s="98" t="s">
        <v>379</v>
      </c>
      <c r="F514" s="146">
        <f t="shared" si="65"/>
        <v>600</v>
      </c>
      <c r="G514" s="49"/>
      <c r="H514" s="49"/>
      <c r="I514" s="146">
        <v>600</v>
      </c>
      <c r="J514" s="49"/>
      <c r="K514" s="49"/>
      <c r="L514" s="43" t="s">
        <v>292</v>
      </c>
      <c r="M514" s="43" t="s">
        <v>142</v>
      </c>
    </row>
    <row r="515" spans="1:18" ht="15" hidden="1" customHeight="1">
      <c r="A515" s="44"/>
      <c r="B515" s="44"/>
      <c r="C515" s="44" t="s">
        <v>40</v>
      </c>
      <c r="D515" s="44"/>
      <c r="E515" s="44"/>
      <c r="F515" s="15">
        <f t="shared" si="65"/>
        <v>256931.89600000001</v>
      </c>
      <c r="G515" s="15">
        <f>SUM(G426:G514)</f>
        <v>0</v>
      </c>
      <c r="H515" s="15">
        <f t="shared" ref="H515:K515" si="66">SUM(H426:H514)</f>
        <v>0</v>
      </c>
      <c r="I515" s="15">
        <f t="shared" si="66"/>
        <v>256364.89600000001</v>
      </c>
      <c r="J515" s="15">
        <f t="shared" si="66"/>
        <v>0</v>
      </c>
      <c r="K515" s="15">
        <f t="shared" si="66"/>
        <v>567</v>
      </c>
      <c r="L515" s="44"/>
      <c r="M515" s="44"/>
      <c r="N515" s="131"/>
      <c r="O515" s="108"/>
      <c r="P515" s="267"/>
      <c r="Q515" s="267"/>
      <c r="R515" s="267"/>
    </row>
    <row r="516" spans="1:18" ht="15" hidden="1" customHeight="1">
      <c r="A516" s="399" t="s">
        <v>826</v>
      </c>
      <c r="B516" s="400"/>
      <c r="C516" s="400"/>
      <c r="D516" s="400"/>
      <c r="E516" s="400"/>
      <c r="F516" s="400"/>
      <c r="G516" s="400"/>
      <c r="H516" s="400"/>
      <c r="I516" s="400"/>
      <c r="J516" s="400"/>
      <c r="K516" s="400"/>
      <c r="L516" s="400"/>
      <c r="M516" s="401"/>
      <c r="N516" s="38"/>
    </row>
    <row r="517" spans="1:18" ht="49.5" hidden="1" customHeight="1">
      <c r="A517" s="394" t="s">
        <v>209</v>
      </c>
      <c r="B517" s="43">
        <v>1</v>
      </c>
      <c r="C517" s="29" t="s">
        <v>210</v>
      </c>
      <c r="D517" s="43">
        <v>2026</v>
      </c>
      <c r="E517" s="43" t="s">
        <v>211</v>
      </c>
      <c r="F517" s="146">
        <f>G517+H517+I517+J517+K517</f>
        <v>77.89</v>
      </c>
      <c r="G517" s="146"/>
      <c r="H517" s="146"/>
      <c r="I517" s="146">
        <v>77.89</v>
      </c>
      <c r="J517" s="146"/>
      <c r="K517" s="146"/>
      <c r="L517" s="43" t="s">
        <v>212</v>
      </c>
      <c r="M517" s="43" t="s">
        <v>77</v>
      </c>
    </row>
    <row r="518" spans="1:18" ht="48" hidden="1" customHeight="1">
      <c r="A518" s="405"/>
      <c r="B518" s="43">
        <v>2</v>
      </c>
      <c r="C518" s="29" t="s">
        <v>839</v>
      </c>
      <c r="D518" s="43">
        <v>2026</v>
      </c>
      <c r="E518" s="43" t="s">
        <v>211</v>
      </c>
      <c r="F518" s="146">
        <f>G518+H518+I518+J518+K518</f>
        <v>4.5</v>
      </c>
      <c r="G518" s="146"/>
      <c r="H518" s="146"/>
      <c r="I518" s="146">
        <v>4.5</v>
      </c>
      <c r="J518" s="146"/>
      <c r="K518" s="146"/>
      <c r="L518" s="43" t="s">
        <v>840</v>
      </c>
      <c r="M518" s="43" t="s">
        <v>31</v>
      </c>
    </row>
    <row r="519" spans="1:18" ht="103.5" hidden="1" customHeight="1">
      <c r="A519" s="405"/>
      <c r="B519" s="43">
        <v>3</v>
      </c>
      <c r="C519" s="29" t="s">
        <v>843</v>
      </c>
      <c r="D519" s="43">
        <v>2026</v>
      </c>
      <c r="E519" s="43" t="s">
        <v>211</v>
      </c>
      <c r="F519" s="146">
        <f>G519+H519+I519+J519+K519</f>
        <v>48</v>
      </c>
      <c r="G519" s="146"/>
      <c r="H519" s="146"/>
      <c r="I519" s="146">
        <v>48</v>
      </c>
      <c r="J519" s="146"/>
      <c r="K519" s="146"/>
      <c r="L519" s="43" t="s">
        <v>841</v>
      </c>
      <c r="M519" s="43" t="s">
        <v>842</v>
      </c>
    </row>
    <row r="520" spans="1:18" ht="74.25" hidden="1" customHeight="1">
      <c r="A520" s="405"/>
      <c r="B520" s="43">
        <v>4</v>
      </c>
      <c r="C520" s="29" t="s">
        <v>724</v>
      </c>
      <c r="D520" s="43">
        <v>2026</v>
      </c>
      <c r="E520" s="43" t="s">
        <v>211</v>
      </c>
      <c r="F520" s="146">
        <f>G520+H520+I520+J520+K520</f>
        <v>2.7</v>
      </c>
      <c r="G520" s="146"/>
      <c r="H520" s="146"/>
      <c r="I520" s="146">
        <v>2.7</v>
      </c>
      <c r="J520" s="146"/>
      <c r="K520" s="146"/>
      <c r="L520" s="43" t="s">
        <v>214</v>
      </c>
      <c r="M520" s="43" t="s">
        <v>77</v>
      </c>
    </row>
    <row r="521" spans="1:18" ht="71.25" hidden="1" customHeight="1">
      <c r="A521" s="395"/>
      <c r="B521" s="43">
        <v>5</v>
      </c>
      <c r="C521" s="29" t="s">
        <v>213</v>
      </c>
      <c r="D521" s="43">
        <v>2026</v>
      </c>
      <c r="E521" s="43" t="s">
        <v>211</v>
      </c>
      <c r="F521" s="146">
        <f>G521+H521+I521+J521+K521</f>
        <v>31.5</v>
      </c>
      <c r="G521" s="146"/>
      <c r="H521" s="146"/>
      <c r="I521" s="146">
        <v>31.5</v>
      </c>
      <c r="J521" s="146"/>
      <c r="K521" s="146"/>
      <c r="L521" s="43" t="s">
        <v>214</v>
      </c>
      <c r="M521" s="43" t="s">
        <v>77</v>
      </c>
    </row>
    <row r="522" spans="1:18" ht="208.5" hidden="1" customHeight="1">
      <c r="A522" s="392" t="s">
        <v>650</v>
      </c>
      <c r="B522" s="43">
        <v>1</v>
      </c>
      <c r="C522" s="29" t="s">
        <v>651</v>
      </c>
      <c r="D522" s="43">
        <v>2026</v>
      </c>
      <c r="E522" s="49" t="s">
        <v>890</v>
      </c>
      <c r="F522" s="49">
        <v>0</v>
      </c>
      <c r="G522" s="49"/>
      <c r="H522" s="49"/>
      <c r="I522" s="49">
        <v>0</v>
      </c>
      <c r="J522" s="49"/>
      <c r="K522" s="49"/>
      <c r="L522" s="43" t="s">
        <v>652</v>
      </c>
      <c r="M522" s="43" t="s">
        <v>206</v>
      </c>
    </row>
    <row r="523" spans="1:18" ht="225.75" hidden="1" customHeight="1">
      <c r="A523" s="392"/>
      <c r="B523" s="43">
        <v>2</v>
      </c>
      <c r="C523" s="29" t="s">
        <v>653</v>
      </c>
      <c r="D523" s="43">
        <v>2026</v>
      </c>
      <c r="E523" s="49" t="s">
        <v>890</v>
      </c>
      <c r="F523" s="49">
        <v>0</v>
      </c>
      <c r="G523" s="49">
        <v>0</v>
      </c>
      <c r="H523" s="49">
        <v>0</v>
      </c>
      <c r="I523" s="49">
        <v>0</v>
      </c>
      <c r="J523" s="49">
        <v>0</v>
      </c>
      <c r="K523" s="49">
        <v>0</v>
      </c>
      <c r="L523" s="43" t="s">
        <v>654</v>
      </c>
      <c r="M523" s="43" t="s">
        <v>206</v>
      </c>
    </row>
    <row r="524" spans="1:18" ht="93" hidden="1" customHeight="1">
      <c r="A524" s="392"/>
      <c r="B524" s="43">
        <v>3</v>
      </c>
      <c r="C524" s="29" t="s">
        <v>655</v>
      </c>
      <c r="D524" s="43">
        <v>2026</v>
      </c>
      <c r="E524" s="49" t="s">
        <v>771</v>
      </c>
      <c r="F524" s="146">
        <f t="shared" ref="F524:F531" si="67">G524+H524+I524+J524+K524</f>
        <v>120</v>
      </c>
      <c r="G524" s="49"/>
      <c r="H524" s="49"/>
      <c r="I524" s="146">
        <v>120</v>
      </c>
      <c r="J524" s="49"/>
      <c r="K524" s="49"/>
      <c r="L524" s="43" t="s">
        <v>186</v>
      </c>
      <c r="M524" s="43" t="s">
        <v>142</v>
      </c>
    </row>
    <row r="525" spans="1:18" ht="94.5" hidden="1" customHeight="1">
      <c r="A525" s="392" t="s">
        <v>656</v>
      </c>
      <c r="B525" s="31">
        <v>1</v>
      </c>
      <c r="C525" s="29" t="s">
        <v>657</v>
      </c>
      <c r="D525" s="43">
        <v>2026</v>
      </c>
      <c r="E525" s="49" t="s">
        <v>771</v>
      </c>
      <c r="F525" s="146">
        <f t="shared" si="67"/>
        <v>650</v>
      </c>
      <c r="G525" s="20"/>
      <c r="H525" s="20"/>
      <c r="I525" s="146">
        <v>650</v>
      </c>
      <c r="J525" s="20"/>
      <c r="K525" s="43"/>
      <c r="L525" s="43" t="s">
        <v>658</v>
      </c>
      <c r="M525" s="43" t="s">
        <v>142</v>
      </c>
    </row>
    <row r="526" spans="1:18" ht="117" hidden="1" customHeight="1">
      <c r="A526" s="392"/>
      <c r="B526" s="31">
        <v>2</v>
      </c>
      <c r="C526" s="29" t="s">
        <v>659</v>
      </c>
      <c r="D526" s="43">
        <v>2026</v>
      </c>
      <c r="E526" s="49" t="s">
        <v>792</v>
      </c>
      <c r="F526" s="146">
        <f t="shared" si="67"/>
        <v>0</v>
      </c>
      <c r="G526" s="20"/>
      <c r="H526" s="20"/>
      <c r="I526" s="146"/>
      <c r="J526" s="20"/>
      <c r="K526" s="43"/>
      <c r="L526" s="43" t="s">
        <v>660</v>
      </c>
      <c r="M526" s="43" t="s">
        <v>661</v>
      </c>
    </row>
    <row r="527" spans="1:18" ht="153" hidden="1" customHeight="1">
      <c r="A527" s="392"/>
      <c r="B527" s="31">
        <v>3</v>
      </c>
      <c r="C527" s="29" t="s">
        <v>975</v>
      </c>
      <c r="D527" s="43">
        <v>2026</v>
      </c>
      <c r="E527" s="49" t="s">
        <v>771</v>
      </c>
      <c r="F527" s="146">
        <f t="shared" si="67"/>
        <v>450</v>
      </c>
      <c r="G527" s="20"/>
      <c r="H527" s="20"/>
      <c r="I527" s="146">
        <v>450</v>
      </c>
      <c r="J527" s="20"/>
      <c r="K527" s="43"/>
      <c r="L527" s="43" t="s">
        <v>555</v>
      </c>
      <c r="M527" s="43" t="s">
        <v>142</v>
      </c>
    </row>
    <row r="528" spans="1:18" ht="300.75" hidden="1" customHeight="1">
      <c r="A528" s="144" t="s">
        <v>706</v>
      </c>
      <c r="B528" s="31">
        <v>1</v>
      </c>
      <c r="C528" s="29" t="s">
        <v>708</v>
      </c>
      <c r="D528" s="43">
        <v>2026</v>
      </c>
      <c r="E528" s="49" t="s">
        <v>891</v>
      </c>
      <c r="F528" s="146">
        <f t="shared" si="67"/>
        <v>100</v>
      </c>
      <c r="G528" s="20"/>
      <c r="H528" s="20"/>
      <c r="I528" s="146">
        <v>100</v>
      </c>
      <c r="J528" s="20"/>
      <c r="K528" s="43"/>
      <c r="L528" s="43" t="s">
        <v>709</v>
      </c>
      <c r="M528" s="43" t="s">
        <v>142</v>
      </c>
    </row>
    <row r="529" spans="1:13" ht="174" hidden="1" customHeight="1">
      <c r="A529" s="29" t="s">
        <v>753</v>
      </c>
      <c r="B529" s="43">
        <v>1</v>
      </c>
      <c r="C529" s="29" t="s">
        <v>698</v>
      </c>
      <c r="D529" s="43">
        <v>2026</v>
      </c>
      <c r="E529" s="49" t="s">
        <v>771</v>
      </c>
      <c r="F529" s="146">
        <f t="shared" si="67"/>
        <v>400</v>
      </c>
      <c r="G529" s="146"/>
      <c r="H529" s="146"/>
      <c r="I529" s="146">
        <v>400</v>
      </c>
      <c r="J529" s="146"/>
      <c r="K529" s="146"/>
      <c r="L529" s="393" t="s">
        <v>699</v>
      </c>
      <c r="M529" s="393"/>
    </row>
    <row r="530" spans="1:13" ht="102" hidden="1" customHeight="1">
      <c r="A530" s="29" t="s">
        <v>706</v>
      </c>
      <c r="B530" s="43">
        <v>1</v>
      </c>
      <c r="C530" s="29" t="s">
        <v>772</v>
      </c>
      <c r="D530" s="43">
        <v>2026</v>
      </c>
      <c r="E530" s="49" t="s">
        <v>771</v>
      </c>
      <c r="F530" s="146">
        <f t="shared" si="67"/>
        <v>1000</v>
      </c>
      <c r="G530" s="146"/>
      <c r="H530" s="146"/>
      <c r="I530" s="146">
        <v>1000</v>
      </c>
      <c r="J530" s="146"/>
      <c r="K530" s="146"/>
      <c r="L530" s="43"/>
      <c r="M530" s="43"/>
    </row>
    <row r="531" spans="1:13" ht="15" hidden="1" customHeight="1">
      <c r="A531" s="44"/>
      <c r="B531" s="44"/>
      <c r="C531" s="44" t="s">
        <v>204</v>
      </c>
      <c r="D531" s="44"/>
      <c r="E531" s="44"/>
      <c r="F531" s="15">
        <f t="shared" si="67"/>
        <v>2884.59</v>
      </c>
      <c r="G531" s="15">
        <f>SUM(G517:G530)</f>
        <v>0</v>
      </c>
      <c r="H531" s="15">
        <f t="shared" ref="H531:K531" si="68">SUM(H517:H530)</f>
        <v>0</v>
      </c>
      <c r="I531" s="15">
        <f t="shared" si="68"/>
        <v>2884.59</v>
      </c>
      <c r="J531" s="15">
        <f t="shared" si="68"/>
        <v>0</v>
      </c>
      <c r="K531" s="15">
        <f t="shared" si="68"/>
        <v>0</v>
      </c>
      <c r="L531" s="44"/>
      <c r="M531" s="44"/>
    </row>
    <row r="532" spans="1:13" ht="15" hidden="1" customHeight="1">
      <c r="A532" s="399" t="s">
        <v>827</v>
      </c>
      <c r="B532" s="400"/>
      <c r="C532" s="400"/>
      <c r="D532" s="400"/>
      <c r="E532" s="400"/>
      <c r="F532" s="400"/>
      <c r="G532" s="400"/>
      <c r="H532" s="400"/>
      <c r="I532" s="400"/>
      <c r="J532" s="400"/>
      <c r="K532" s="400"/>
      <c r="L532" s="400"/>
      <c r="M532" s="401"/>
    </row>
    <row r="533" spans="1:13" ht="146.25" hidden="1" customHeight="1">
      <c r="A533" s="392" t="s">
        <v>343</v>
      </c>
      <c r="B533" s="43">
        <v>1</v>
      </c>
      <c r="C533" s="11" t="s">
        <v>844</v>
      </c>
      <c r="D533" s="43">
        <v>2026</v>
      </c>
      <c r="E533" s="43" t="s">
        <v>803</v>
      </c>
      <c r="F533" s="146">
        <f>G533+H533+I533+J533+K533</f>
        <v>5000</v>
      </c>
      <c r="G533" s="44"/>
      <c r="H533" s="44"/>
      <c r="I533" s="146"/>
      <c r="J533" s="44"/>
      <c r="K533" s="146">
        <v>5000</v>
      </c>
      <c r="L533" s="27" t="s">
        <v>804</v>
      </c>
      <c r="M533" s="43" t="s">
        <v>142</v>
      </c>
    </row>
    <row r="534" spans="1:13" ht="148.5" hidden="1" customHeight="1">
      <c r="A534" s="392"/>
      <c r="B534" s="43">
        <v>2</v>
      </c>
      <c r="C534" s="11" t="s">
        <v>805</v>
      </c>
      <c r="D534" s="43">
        <v>2026</v>
      </c>
      <c r="E534" s="43" t="s">
        <v>803</v>
      </c>
      <c r="F534" s="146">
        <v>2000</v>
      </c>
      <c r="G534" s="44"/>
      <c r="H534" s="44"/>
      <c r="I534" s="146"/>
      <c r="J534" s="44"/>
      <c r="K534" s="146">
        <v>2000</v>
      </c>
      <c r="L534" s="43" t="s">
        <v>804</v>
      </c>
      <c r="M534" s="43" t="s">
        <v>142</v>
      </c>
    </row>
    <row r="535" spans="1:13" ht="147.75" hidden="1" customHeight="1">
      <c r="A535" s="392"/>
      <c r="B535" s="43">
        <v>3</v>
      </c>
      <c r="C535" s="11" t="s">
        <v>806</v>
      </c>
      <c r="D535" s="43">
        <v>2026</v>
      </c>
      <c r="E535" s="43" t="s">
        <v>803</v>
      </c>
      <c r="F535" s="146">
        <v>600</v>
      </c>
      <c r="G535" s="44"/>
      <c r="H535" s="44"/>
      <c r="I535" s="146"/>
      <c r="J535" s="44"/>
      <c r="K535" s="146">
        <v>600</v>
      </c>
      <c r="L535" s="43" t="s">
        <v>807</v>
      </c>
      <c r="M535" s="43" t="s">
        <v>808</v>
      </c>
    </row>
    <row r="536" spans="1:13" ht="19.5" hidden="1" customHeight="1">
      <c r="A536" s="44"/>
      <c r="B536" s="44"/>
      <c r="C536" s="44" t="s">
        <v>547</v>
      </c>
      <c r="D536" s="44"/>
      <c r="E536" s="44"/>
      <c r="F536" s="15">
        <f>G536+H536+I536+J536+K536</f>
        <v>7600</v>
      </c>
      <c r="G536" s="15">
        <f>SUM(G533:G535)</f>
        <v>0</v>
      </c>
      <c r="H536" s="15">
        <f t="shared" ref="H536:K536" si="69">SUM(H533:H535)</f>
        <v>0</v>
      </c>
      <c r="I536" s="15">
        <f t="shared" si="69"/>
        <v>0</v>
      </c>
      <c r="J536" s="15">
        <f t="shared" si="69"/>
        <v>0</v>
      </c>
      <c r="K536" s="15">
        <f t="shared" si="69"/>
        <v>7600</v>
      </c>
      <c r="L536" s="44"/>
      <c r="M536" s="44"/>
    </row>
    <row r="537" spans="1:13" ht="15" hidden="1" customHeight="1">
      <c r="A537" s="399" t="s">
        <v>697</v>
      </c>
      <c r="B537" s="400"/>
      <c r="C537" s="400"/>
      <c r="D537" s="400"/>
      <c r="E537" s="400"/>
      <c r="F537" s="400"/>
      <c r="G537" s="400"/>
      <c r="H537" s="400"/>
      <c r="I537" s="400"/>
      <c r="J537" s="400"/>
      <c r="K537" s="400"/>
      <c r="L537" s="400"/>
      <c r="M537" s="401"/>
    </row>
    <row r="538" spans="1:13" ht="15" hidden="1" customHeight="1">
      <c r="A538" s="399" t="s">
        <v>828</v>
      </c>
      <c r="B538" s="400"/>
      <c r="C538" s="400"/>
      <c r="D538" s="400"/>
      <c r="E538" s="400"/>
      <c r="F538" s="400"/>
      <c r="G538" s="400"/>
      <c r="H538" s="400"/>
      <c r="I538" s="400"/>
      <c r="J538" s="400"/>
      <c r="K538" s="400"/>
      <c r="L538" s="400"/>
      <c r="M538" s="401"/>
    </row>
    <row r="539" spans="1:13" ht="69.75" hidden="1" customHeight="1">
      <c r="A539" s="418" t="s">
        <v>894</v>
      </c>
      <c r="B539" s="419"/>
      <c r="C539" s="419"/>
      <c r="D539" s="419"/>
      <c r="E539" s="419"/>
      <c r="F539" s="419"/>
      <c r="G539" s="419"/>
      <c r="H539" s="419"/>
      <c r="I539" s="419"/>
      <c r="J539" s="419"/>
      <c r="K539" s="419"/>
      <c r="L539" s="419"/>
      <c r="M539" s="420"/>
    </row>
    <row r="540" spans="1:13" ht="32.25" hidden="1" customHeight="1">
      <c r="A540" s="392" t="s">
        <v>303</v>
      </c>
      <c r="B540" s="44"/>
      <c r="C540" s="40" t="s">
        <v>294</v>
      </c>
      <c r="D540" s="44"/>
      <c r="E540" s="44"/>
      <c r="F540" s="44"/>
      <c r="G540" s="44"/>
      <c r="H540" s="44"/>
      <c r="I540" s="44"/>
      <c r="J540" s="44"/>
      <c r="K540" s="44"/>
      <c r="L540" s="44"/>
      <c r="M540" s="44"/>
    </row>
    <row r="541" spans="1:13" ht="102.75" hidden="1" customHeight="1">
      <c r="A541" s="392"/>
      <c r="B541" s="204">
        <v>1</v>
      </c>
      <c r="C541" s="205" t="s">
        <v>719</v>
      </c>
      <c r="D541" s="204">
        <v>2026</v>
      </c>
      <c r="E541" s="204" t="s">
        <v>295</v>
      </c>
      <c r="F541" s="206">
        <f>G541+H541+I541+J541+K541</f>
        <v>0</v>
      </c>
      <c r="G541" s="206"/>
      <c r="H541" s="206"/>
      <c r="I541" s="206"/>
      <c r="J541" s="206"/>
      <c r="K541" s="207"/>
      <c r="L541" s="204" t="s">
        <v>798</v>
      </c>
      <c r="M541" s="204" t="s">
        <v>296</v>
      </c>
    </row>
    <row r="542" spans="1:13" ht="30.75" hidden="1" customHeight="1">
      <c r="A542" s="392" t="s">
        <v>298</v>
      </c>
      <c r="B542" s="208"/>
      <c r="C542" s="210" t="s">
        <v>297</v>
      </c>
      <c r="D542" s="208"/>
      <c r="E542" s="208"/>
      <c r="F542" s="208"/>
      <c r="G542" s="208"/>
      <c r="H542" s="208"/>
      <c r="I542" s="208"/>
      <c r="J542" s="208"/>
      <c r="K542" s="208"/>
      <c r="L542" s="208"/>
      <c r="M542" s="208"/>
    </row>
    <row r="543" spans="1:13" ht="180.75" hidden="1" customHeight="1">
      <c r="A543" s="392"/>
      <c r="B543" s="22">
        <v>1</v>
      </c>
      <c r="C543" s="21" t="s">
        <v>299</v>
      </c>
      <c r="D543" s="22">
        <v>2026</v>
      </c>
      <c r="E543" s="22" t="s">
        <v>793</v>
      </c>
      <c r="F543" s="211">
        <f>G543+H543+I543+J543+K543</f>
        <v>90</v>
      </c>
      <c r="G543" s="211"/>
      <c r="H543" s="211"/>
      <c r="I543" s="211">
        <v>90</v>
      </c>
      <c r="J543" s="211"/>
      <c r="K543" s="72"/>
      <c r="L543" s="22" t="s">
        <v>302</v>
      </c>
      <c r="M543" s="22" t="s">
        <v>300</v>
      </c>
    </row>
    <row r="544" spans="1:13" ht="148.5" hidden="1" customHeight="1">
      <c r="A544" s="392"/>
      <c r="B544" s="22">
        <v>2</v>
      </c>
      <c r="C544" s="21" t="s">
        <v>301</v>
      </c>
      <c r="D544" s="22">
        <v>2026</v>
      </c>
      <c r="E544" s="22" t="s">
        <v>791</v>
      </c>
      <c r="F544" s="211">
        <f>G544+H544+I544+J544+K544</f>
        <v>60</v>
      </c>
      <c r="G544" s="211"/>
      <c r="H544" s="211"/>
      <c r="I544" s="211">
        <v>60</v>
      </c>
      <c r="J544" s="212"/>
      <c r="K544" s="213"/>
      <c r="L544" s="22" t="s">
        <v>720</v>
      </c>
      <c r="M544" s="22" t="s">
        <v>721</v>
      </c>
    </row>
    <row r="545" spans="1:13" ht="99" hidden="1" customHeight="1">
      <c r="A545" s="392" t="s">
        <v>305</v>
      </c>
      <c r="B545" s="208"/>
      <c r="C545" s="210" t="s">
        <v>304</v>
      </c>
      <c r="D545" s="208"/>
      <c r="E545" s="208"/>
      <c r="F545" s="208"/>
      <c r="G545" s="208"/>
      <c r="H545" s="208"/>
      <c r="I545" s="208"/>
      <c r="J545" s="208"/>
      <c r="K545" s="208"/>
      <c r="L545" s="208"/>
      <c r="M545" s="208"/>
    </row>
    <row r="546" spans="1:13" ht="146.25" hidden="1" customHeight="1">
      <c r="A546" s="392"/>
      <c r="B546" s="22">
        <v>1</v>
      </c>
      <c r="C546" s="21" t="s">
        <v>306</v>
      </c>
      <c r="D546" s="22">
        <v>2026</v>
      </c>
      <c r="E546" s="22" t="s">
        <v>791</v>
      </c>
      <c r="F546" s="215">
        <f t="shared" ref="F546:F551" si="70">G546+H546+I546+J546+K546</f>
        <v>2500</v>
      </c>
      <c r="G546" s="215"/>
      <c r="H546" s="215"/>
      <c r="I546" s="215">
        <v>2500</v>
      </c>
      <c r="J546" s="72"/>
      <c r="K546" s="72"/>
      <c r="L546" s="22" t="s">
        <v>314</v>
      </c>
      <c r="M546" s="22" t="s">
        <v>307</v>
      </c>
    </row>
    <row r="547" spans="1:13" ht="160.5" hidden="1" customHeight="1">
      <c r="A547" s="392"/>
      <c r="B547" s="22">
        <v>2</v>
      </c>
      <c r="C547" s="21" t="s">
        <v>725</v>
      </c>
      <c r="D547" s="22">
        <v>2026</v>
      </c>
      <c r="E547" s="22" t="s">
        <v>791</v>
      </c>
      <c r="F547" s="215">
        <f t="shared" si="70"/>
        <v>499</v>
      </c>
      <c r="G547" s="215"/>
      <c r="H547" s="215"/>
      <c r="I547" s="215">
        <v>499</v>
      </c>
      <c r="J547" s="72"/>
      <c r="K547" s="72"/>
      <c r="L547" s="22" t="s">
        <v>315</v>
      </c>
      <c r="M547" s="22" t="s">
        <v>948</v>
      </c>
    </row>
    <row r="548" spans="1:13" ht="196.5" hidden="1" customHeight="1">
      <c r="A548" s="392"/>
      <c r="B548" s="204">
        <v>3</v>
      </c>
      <c r="C548" s="205" t="s">
        <v>308</v>
      </c>
      <c r="D548" s="204">
        <v>2026</v>
      </c>
      <c r="E548" s="204" t="s">
        <v>794</v>
      </c>
      <c r="F548" s="206">
        <f t="shared" si="70"/>
        <v>0</v>
      </c>
      <c r="G548" s="206"/>
      <c r="H548" s="206"/>
      <c r="I548" s="206"/>
      <c r="J548" s="207"/>
      <c r="K548" s="207"/>
      <c r="L548" s="204" t="s">
        <v>316</v>
      </c>
      <c r="M548" s="204" t="s">
        <v>309</v>
      </c>
    </row>
    <row r="549" spans="1:13" ht="145.5" hidden="1" customHeight="1">
      <c r="A549" s="392"/>
      <c r="B549" s="204">
        <v>4</v>
      </c>
      <c r="C549" s="205" t="s">
        <v>310</v>
      </c>
      <c r="D549" s="204">
        <v>2026</v>
      </c>
      <c r="E549" s="204" t="s">
        <v>791</v>
      </c>
      <c r="F549" s="206">
        <f t="shared" si="70"/>
        <v>0</v>
      </c>
      <c r="G549" s="206"/>
      <c r="H549" s="206"/>
      <c r="I549" s="206"/>
      <c r="J549" s="207"/>
      <c r="K549" s="207"/>
      <c r="L549" s="207" t="s">
        <v>317</v>
      </c>
      <c r="M549" s="204" t="s">
        <v>311</v>
      </c>
    </row>
    <row r="550" spans="1:13" ht="144.75" hidden="1" customHeight="1">
      <c r="A550" s="392"/>
      <c r="B550" s="22">
        <v>3</v>
      </c>
      <c r="C550" s="21" t="s">
        <v>312</v>
      </c>
      <c r="D550" s="22">
        <v>2026</v>
      </c>
      <c r="E550" s="22" t="s">
        <v>791</v>
      </c>
      <c r="F550" s="215">
        <f t="shared" si="70"/>
        <v>500</v>
      </c>
      <c r="G550" s="215"/>
      <c r="H550" s="215"/>
      <c r="I550" s="215">
        <v>500</v>
      </c>
      <c r="J550" s="72"/>
      <c r="K550" s="72"/>
      <c r="L550" s="22" t="s">
        <v>318</v>
      </c>
      <c r="M550" s="22" t="s">
        <v>313</v>
      </c>
    </row>
    <row r="551" spans="1:13" ht="182.25" hidden="1" customHeight="1">
      <c r="A551" s="392"/>
      <c r="B551" s="22">
        <v>4</v>
      </c>
      <c r="C551" s="21" t="s">
        <v>722</v>
      </c>
      <c r="D551" s="22">
        <v>2026</v>
      </c>
      <c r="E551" s="22" t="s">
        <v>791</v>
      </c>
      <c r="F551" s="215">
        <f t="shared" si="70"/>
        <v>100</v>
      </c>
      <c r="G551" s="215"/>
      <c r="H551" s="215"/>
      <c r="I551" s="216">
        <v>100</v>
      </c>
      <c r="J551" s="72"/>
      <c r="K551" s="72"/>
      <c r="L551" s="22" t="s">
        <v>730</v>
      </c>
      <c r="M551" s="22" t="s">
        <v>309</v>
      </c>
    </row>
    <row r="552" spans="1:13" ht="69" hidden="1" customHeight="1">
      <c r="A552" s="392" t="s">
        <v>701</v>
      </c>
      <c r="B552" s="208"/>
      <c r="C552" s="210" t="s">
        <v>319</v>
      </c>
      <c r="D552" s="208"/>
      <c r="E552" s="208"/>
      <c r="F552" s="208"/>
      <c r="G552" s="208"/>
      <c r="H552" s="208"/>
      <c r="I552" s="208"/>
      <c r="J552" s="208"/>
      <c r="K552" s="208"/>
      <c r="L552" s="208"/>
      <c r="M552" s="208"/>
    </row>
    <row r="553" spans="1:13" ht="149.25" hidden="1" customHeight="1">
      <c r="A553" s="392"/>
      <c r="B553" s="22">
        <v>1</v>
      </c>
      <c r="C553" s="21" t="s">
        <v>320</v>
      </c>
      <c r="D553" s="22">
        <v>2026</v>
      </c>
      <c r="E553" s="22" t="s">
        <v>791</v>
      </c>
      <c r="F553" s="72">
        <f>G553+H553+I553+J553+K553</f>
        <v>300</v>
      </c>
      <c r="G553" s="72"/>
      <c r="H553" s="72"/>
      <c r="I553" s="72">
        <v>300</v>
      </c>
      <c r="J553" s="72"/>
      <c r="K553" s="72"/>
      <c r="L553" s="22" t="s">
        <v>324</v>
      </c>
      <c r="M553" s="22" t="s">
        <v>321</v>
      </c>
    </row>
    <row r="554" spans="1:13" ht="177.75" hidden="1" customHeight="1">
      <c r="A554" s="392"/>
      <c r="B554" s="22">
        <v>2</v>
      </c>
      <c r="C554" s="21" t="s">
        <v>322</v>
      </c>
      <c r="D554" s="22">
        <v>2026</v>
      </c>
      <c r="E554" s="22" t="s">
        <v>791</v>
      </c>
      <c r="F554" s="215">
        <f>G554+H554+I554+J554+K554</f>
        <v>500</v>
      </c>
      <c r="G554" s="215"/>
      <c r="H554" s="215"/>
      <c r="I554" s="215">
        <v>500</v>
      </c>
      <c r="J554" s="72"/>
      <c r="K554" s="72"/>
      <c r="L554" s="22" t="s">
        <v>325</v>
      </c>
      <c r="M554" s="22" t="s">
        <v>328</v>
      </c>
    </row>
    <row r="555" spans="1:13" ht="180.75" hidden="1" customHeight="1">
      <c r="A555" s="392"/>
      <c r="B555" s="22">
        <v>3</v>
      </c>
      <c r="C555" s="21" t="s">
        <v>775</v>
      </c>
      <c r="D555" s="22">
        <v>2026</v>
      </c>
      <c r="E555" s="22" t="s">
        <v>795</v>
      </c>
      <c r="F555" s="215">
        <f>G555+H555+I555+J555+K555</f>
        <v>100</v>
      </c>
      <c r="G555" s="72"/>
      <c r="H555" s="72"/>
      <c r="I555" s="226">
        <v>100</v>
      </c>
      <c r="J555" s="72"/>
      <c r="K555" s="72"/>
      <c r="L555" s="22" t="s">
        <v>326</v>
      </c>
      <c r="M555" s="22" t="s">
        <v>776</v>
      </c>
    </row>
    <row r="556" spans="1:13" ht="182.25" hidden="1" customHeight="1">
      <c r="A556" s="392"/>
      <c r="B556" s="160">
        <v>4</v>
      </c>
      <c r="C556" s="21" t="s">
        <v>323</v>
      </c>
      <c r="D556" s="22">
        <v>2026</v>
      </c>
      <c r="E556" s="22" t="s">
        <v>795</v>
      </c>
      <c r="F556" s="215">
        <f>G556+H556+I556+J556+K556</f>
        <v>4950</v>
      </c>
      <c r="G556" s="215"/>
      <c r="H556" s="215"/>
      <c r="I556" s="226">
        <v>4950</v>
      </c>
      <c r="J556" s="72"/>
      <c r="K556" s="72"/>
      <c r="L556" s="22" t="s">
        <v>327</v>
      </c>
      <c r="M556" s="22" t="s">
        <v>949</v>
      </c>
    </row>
    <row r="557" spans="1:13" ht="63" hidden="1" customHeight="1">
      <c r="A557" s="44"/>
      <c r="B557" s="208"/>
      <c r="C557" s="210" t="s">
        <v>329</v>
      </c>
      <c r="D557" s="208"/>
      <c r="E557" s="208"/>
      <c r="F557" s="208"/>
      <c r="G557" s="208"/>
      <c r="H557" s="208"/>
      <c r="I557" s="208"/>
      <c r="J557" s="208"/>
      <c r="K557" s="208"/>
      <c r="L557" s="208"/>
      <c r="M557" s="208"/>
    </row>
    <row r="558" spans="1:13" ht="148.5" hidden="1" customHeight="1">
      <c r="A558" s="29" t="s">
        <v>333</v>
      </c>
      <c r="B558" s="209">
        <v>1</v>
      </c>
      <c r="C558" s="205" t="s">
        <v>330</v>
      </c>
      <c r="D558" s="204">
        <v>2026</v>
      </c>
      <c r="E558" s="204" t="s">
        <v>791</v>
      </c>
      <c r="F558" s="206">
        <f t="shared" ref="F558:F563" si="71">G558+H558+I558+J558+K558</f>
        <v>0</v>
      </c>
      <c r="G558" s="207"/>
      <c r="H558" s="207"/>
      <c r="I558" s="206"/>
      <c r="J558" s="207"/>
      <c r="K558" s="207"/>
      <c r="L558" s="204" t="s">
        <v>337</v>
      </c>
      <c r="M558" s="204" t="s">
        <v>142</v>
      </c>
    </row>
    <row r="559" spans="1:13" ht="175.5" hidden="1" customHeight="1">
      <c r="A559" s="29" t="s">
        <v>334</v>
      </c>
      <c r="B559" s="160">
        <v>1</v>
      </c>
      <c r="C559" s="21" t="s">
        <v>331</v>
      </c>
      <c r="D559" s="22">
        <v>2026</v>
      </c>
      <c r="E559" s="22" t="s">
        <v>796</v>
      </c>
      <c r="F559" s="215">
        <f t="shared" si="71"/>
        <v>50</v>
      </c>
      <c r="G559" s="72"/>
      <c r="H559" s="72"/>
      <c r="I559" s="215">
        <v>50</v>
      </c>
      <c r="J559" s="72"/>
      <c r="K559" s="72"/>
      <c r="L559" s="22" t="s">
        <v>338</v>
      </c>
      <c r="M559" s="22" t="s">
        <v>28</v>
      </c>
    </row>
    <row r="560" spans="1:13" ht="181.5" hidden="1" customHeight="1">
      <c r="A560" s="29" t="s">
        <v>335</v>
      </c>
      <c r="B560" s="22">
        <v>1</v>
      </c>
      <c r="C560" s="21" t="s">
        <v>332</v>
      </c>
      <c r="D560" s="22">
        <v>2026</v>
      </c>
      <c r="E560" s="22" t="s">
        <v>796</v>
      </c>
      <c r="F560" s="215">
        <f t="shared" si="71"/>
        <v>12</v>
      </c>
      <c r="G560" s="72"/>
      <c r="H560" s="72"/>
      <c r="I560" s="215">
        <v>12</v>
      </c>
      <c r="J560" s="72"/>
      <c r="K560" s="72"/>
      <c r="L560" s="22" t="s">
        <v>342</v>
      </c>
      <c r="M560" s="22" t="s">
        <v>897</v>
      </c>
    </row>
    <row r="561" spans="1:18" ht="146.25" hidden="1" customHeight="1">
      <c r="A561" s="392" t="s">
        <v>336</v>
      </c>
      <c r="B561" s="204">
        <v>1</v>
      </c>
      <c r="C561" s="205" t="s">
        <v>565</v>
      </c>
      <c r="D561" s="204">
        <v>2026</v>
      </c>
      <c r="E561" s="204" t="s">
        <v>791</v>
      </c>
      <c r="F561" s="206">
        <f t="shared" si="71"/>
        <v>0</v>
      </c>
      <c r="G561" s="207"/>
      <c r="H561" s="207"/>
      <c r="I561" s="206"/>
      <c r="J561" s="207"/>
      <c r="K561" s="207"/>
      <c r="L561" s="204" t="s">
        <v>339</v>
      </c>
      <c r="M561" s="204" t="s">
        <v>142</v>
      </c>
    </row>
    <row r="562" spans="1:18" ht="150" hidden="1" customHeight="1">
      <c r="A562" s="392"/>
      <c r="B562" s="209">
        <v>2</v>
      </c>
      <c r="C562" s="205" t="s">
        <v>566</v>
      </c>
      <c r="D562" s="204">
        <v>2026</v>
      </c>
      <c r="E562" s="204" t="s">
        <v>791</v>
      </c>
      <c r="F562" s="206">
        <f t="shared" si="71"/>
        <v>0</v>
      </c>
      <c r="G562" s="207"/>
      <c r="H562" s="207"/>
      <c r="I562" s="206"/>
      <c r="J562" s="207"/>
      <c r="K562" s="207"/>
      <c r="L562" s="204" t="s">
        <v>340</v>
      </c>
      <c r="M562" s="204" t="s">
        <v>142</v>
      </c>
    </row>
    <row r="563" spans="1:18" ht="15" hidden="1" customHeight="1">
      <c r="A563" s="44"/>
      <c r="B563" s="44"/>
      <c r="C563" s="44" t="s">
        <v>375</v>
      </c>
      <c r="D563" s="44"/>
      <c r="E563" s="44"/>
      <c r="F563" s="15">
        <f t="shared" si="71"/>
        <v>9661</v>
      </c>
      <c r="G563" s="15">
        <f>SUM(G541:G562)</f>
        <v>0</v>
      </c>
      <c r="H563" s="15">
        <f t="shared" ref="H563:K563" si="72">SUM(H541:H562)</f>
        <v>0</v>
      </c>
      <c r="I563" s="15">
        <f t="shared" si="72"/>
        <v>9661</v>
      </c>
      <c r="J563" s="15">
        <f t="shared" si="72"/>
        <v>0</v>
      </c>
      <c r="K563" s="15">
        <f t="shared" si="72"/>
        <v>0</v>
      </c>
      <c r="L563" s="44"/>
      <c r="M563" s="44"/>
    </row>
    <row r="564" spans="1:18" ht="15" hidden="1" customHeight="1">
      <c r="A564" s="399" t="s">
        <v>829</v>
      </c>
      <c r="B564" s="400"/>
      <c r="C564" s="400"/>
      <c r="D564" s="400"/>
      <c r="E564" s="400"/>
      <c r="F564" s="400"/>
      <c r="G564" s="400"/>
      <c r="H564" s="400"/>
      <c r="I564" s="400"/>
      <c r="J564" s="400"/>
      <c r="K564" s="400"/>
      <c r="L564" s="400"/>
      <c r="M564" s="401"/>
    </row>
    <row r="565" spans="1:18" ht="60.75" hidden="1" customHeight="1">
      <c r="A565" s="392" t="s">
        <v>692</v>
      </c>
      <c r="B565" s="43">
        <v>1</v>
      </c>
      <c r="C565" s="29" t="s">
        <v>693</v>
      </c>
      <c r="D565" s="43">
        <v>2026</v>
      </c>
      <c r="E565" s="43" t="s">
        <v>892</v>
      </c>
      <c r="F565" s="32">
        <f>G565+H565+I565+J565+K565</f>
        <v>3000</v>
      </c>
      <c r="G565" s="43"/>
      <c r="H565" s="43"/>
      <c r="I565" s="146">
        <v>900</v>
      </c>
      <c r="J565" s="43"/>
      <c r="K565" s="64">
        <v>2100</v>
      </c>
      <c r="L565" s="43" t="s">
        <v>696</v>
      </c>
      <c r="M565" s="65">
        <v>2.5000000000000001E-2</v>
      </c>
    </row>
    <row r="566" spans="1:18" ht="180.75" hidden="1" customHeight="1">
      <c r="A566" s="392"/>
      <c r="B566" s="43">
        <v>2</v>
      </c>
      <c r="C566" s="29" t="s">
        <v>694</v>
      </c>
      <c r="D566" s="43">
        <v>2026</v>
      </c>
      <c r="E566" s="43" t="s">
        <v>893</v>
      </c>
      <c r="F566" s="32">
        <f>G566+H566+I566+J566+K566</f>
        <v>300</v>
      </c>
      <c r="G566" s="43"/>
      <c r="H566" s="43"/>
      <c r="I566" s="146">
        <v>300</v>
      </c>
      <c r="J566" s="43"/>
      <c r="K566" s="43"/>
      <c r="L566" s="43" t="s">
        <v>695</v>
      </c>
      <c r="M566" s="43" t="s">
        <v>206</v>
      </c>
    </row>
    <row r="567" spans="1:18" ht="15" hidden="1" customHeight="1">
      <c r="A567" s="3"/>
      <c r="B567" s="3"/>
      <c r="C567" s="44" t="s">
        <v>341</v>
      </c>
      <c r="D567" s="44"/>
      <c r="E567" s="44"/>
      <c r="F567" s="15">
        <f>G567+H567+I567+J567+K567</f>
        <v>3300</v>
      </c>
      <c r="G567" s="15">
        <f>SUM(G565:G566)</f>
        <v>0</v>
      </c>
      <c r="H567" s="15">
        <f t="shared" ref="H567:K567" si="73">SUM(H565:H566)</f>
        <v>0</v>
      </c>
      <c r="I567" s="15">
        <f t="shared" si="73"/>
        <v>1200</v>
      </c>
      <c r="J567" s="15">
        <f t="shared" si="73"/>
        <v>0</v>
      </c>
      <c r="K567" s="15">
        <f t="shared" si="73"/>
        <v>2100</v>
      </c>
      <c r="L567" s="3"/>
      <c r="M567" s="3"/>
    </row>
    <row r="568" spans="1:18" s="4" customFormat="1" ht="15.75" hidden="1">
      <c r="A568" s="9"/>
      <c r="B568" s="3"/>
      <c r="C568" s="14" t="s">
        <v>5</v>
      </c>
      <c r="D568" s="3"/>
      <c r="E568" s="5"/>
      <c r="F568" s="12" t="e">
        <f>G568+H568+I568+J568+K568</f>
        <v>#REF!</v>
      </c>
      <c r="G568" s="12" t="e">
        <f>#REF!+#REF!+#REF!+#REF!+#REF!+#REF!+#REF!+#REF!+#REF!+G160+G182+G235+G308+G395+G402+G424+G515+G531+G536+G563+G567+G270</f>
        <v>#REF!</v>
      </c>
      <c r="H568" s="12" t="e">
        <f>#REF!+#REF!+#REF!+#REF!+#REF!+#REF!+#REF!+#REF!+#REF!+H160+H182+H235+H308+H395+H402+H424+H515+H531+H536+H563+H567+H270</f>
        <v>#REF!</v>
      </c>
      <c r="I568" s="12" t="e">
        <f>#REF!+#REF!+#REF!+#REF!+#REF!+#REF!+#REF!+#REF!+#REF!+I160+I182+I235+I308+I395+I402+I424+I515+I531+I536+I563+I567+I270</f>
        <v>#REF!</v>
      </c>
      <c r="J568" s="12" t="e">
        <f>#REF!+#REF!+#REF!+#REF!+#REF!+#REF!+#REF!+#REF!+#REF!+J160+J182+J235+J308+J395+J402+J424+J515+J531+J536+J563+J567+J270</f>
        <v>#REF!</v>
      </c>
      <c r="K568" s="12" t="e">
        <f>#REF!+#REF!+#REF!+#REF!+#REF!+#REF!+#REF!+#REF!+#REF!+K160+K182+K235+K308+K395+K402+K424+K515+K531+K536+K563+K567+K270</f>
        <v>#REF!</v>
      </c>
      <c r="L568" s="2"/>
      <c r="M568" s="10"/>
      <c r="P568" s="268"/>
      <c r="Q568" s="268"/>
      <c r="R568" s="268"/>
    </row>
    <row r="569" spans="1:18" hidden="1">
      <c r="A569" s="102"/>
      <c r="B569" s="103"/>
      <c r="C569" s="102"/>
      <c r="D569" s="103"/>
      <c r="E569" s="103"/>
      <c r="F569" s="81"/>
      <c r="G569" s="81"/>
      <c r="H569" s="81"/>
      <c r="I569" s="81"/>
      <c r="J569" s="81"/>
      <c r="K569" s="81"/>
      <c r="L569" s="102"/>
      <c r="M569" s="103"/>
    </row>
    <row r="570" spans="1:18" hidden="1">
      <c r="A570" s="102"/>
      <c r="B570" s="103"/>
      <c r="C570" s="102"/>
      <c r="D570" s="103"/>
      <c r="E570" s="103"/>
      <c r="F570" s="81"/>
      <c r="G570" s="81"/>
      <c r="H570" s="81"/>
      <c r="I570" s="81"/>
      <c r="J570" s="81"/>
      <c r="K570" s="81"/>
      <c r="L570" s="102"/>
      <c r="M570" s="103"/>
    </row>
    <row r="571" spans="1:18" hidden="1">
      <c r="F571" s="166"/>
      <c r="G571" s="166"/>
      <c r="H571" s="166"/>
      <c r="I571" s="166"/>
      <c r="J571" s="166"/>
      <c r="K571" s="166"/>
    </row>
    <row r="572" spans="1:18" hidden="1">
      <c r="F572" s="165">
        <v>1123632.1369999999</v>
      </c>
      <c r="G572" s="165">
        <v>347128.45400000003</v>
      </c>
      <c r="H572" s="165">
        <v>24967.812000000002</v>
      </c>
      <c r="I572" s="165">
        <v>721254.87099999993</v>
      </c>
      <c r="J572" s="165">
        <v>270</v>
      </c>
      <c r="K572" s="165">
        <v>30011</v>
      </c>
    </row>
    <row r="573" spans="1:18" hidden="1"/>
    <row r="574" spans="1:18" hidden="1">
      <c r="F574" s="6" t="e">
        <f>F572-F568</f>
        <v>#REF!</v>
      </c>
      <c r="G574" s="6" t="e">
        <f t="shared" ref="G574:K574" si="74">G572-G568</f>
        <v>#REF!</v>
      </c>
      <c r="H574" s="6" t="e">
        <f t="shared" si="74"/>
        <v>#REF!</v>
      </c>
      <c r="I574" s="6" t="e">
        <f t="shared" si="74"/>
        <v>#REF!</v>
      </c>
      <c r="J574" s="6" t="e">
        <f t="shared" si="74"/>
        <v>#REF!</v>
      </c>
      <c r="K574" s="6" t="e">
        <f t="shared" si="74"/>
        <v>#REF!</v>
      </c>
    </row>
    <row r="575" spans="1:18" hidden="1"/>
    <row r="576" spans="1:18" hidden="1"/>
    <row r="578" spans="1:13" ht="30" customHeight="1">
      <c r="C578" s="67" t="s">
        <v>1051</v>
      </c>
      <c r="J578" s="417" t="s">
        <v>1052</v>
      </c>
      <c r="K578" s="417"/>
      <c r="L578" s="417"/>
    </row>
    <row r="579" spans="1:13">
      <c r="A579" s="63"/>
      <c r="B579" s="63"/>
      <c r="C579" s="63"/>
      <c r="D579" s="63"/>
      <c r="G579" s="73"/>
      <c r="H579" s="73"/>
      <c r="I579" s="73"/>
      <c r="J579" s="73"/>
      <c r="K579" s="73"/>
      <c r="L579" s="74"/>
      <c r="M579" s="63"/>
    </row>
    <row r="580" spans="1:13">
      <c r="A580" s="63"/>
      <c r="B580" s="63"/>
      <c r="C580" s="63"/>
      <c r="D580" s="63"/>
      <c r="E580" s="82"/>
      <c r="L580" s="74"/>
      <c r="M580" s="63"/>
    </row>
    <row r="582" spans="1:13">
      <c r="A582" s="63"/>
      <c r="B582" s="63"/>
      <c r="C582" s="63"/>
      <c r="D582" s="63"/>
      <c r="F582" s="83"/>
      <c r="G582" s="84"/>
      <c r="H582" s="84"/>
      <c r="I582" s="84"/>
      <c r="J582" s="84"/>
      <c r="K582" s="84"/>
      <c r="M582" s="63"/>
    </row>
    <row r="599" spans="1:13">
      <c r="A599" s="63"/>
      <c r="B599" s="63"/>
      <c r="C599" s="63"/>
      <c r="D599" s="63"/>
      <c r="E599" s="63"/>
      <c r="F599" s="73"/>
      <c r="G599" s="63"/>
      <c r="H599" s="63"/>
      <c r="I599" s="63"/>
      <c r="J599" s="63"/>
      <c r="K599" s="63"/>
      <c r="L599" s="63"/>
      <c r="M599" s="63"/>
    </row>
    <row r="600" spans="1:13">
      <c r="A600" s="63"/>
      <c r="B600" s="63"/>
      <c r="C600" s="63"/>
      <c r="D600" s="63"/>
      <c r="E600" s="63"/>
      <c r="F600" s="75"/>
      <c r="G600" s="63"/>
      <c r="H600" s="63"/>
      <c r="I600" s="63"/>
      <c r="J600" s="63"/>
      <c r="K600" s="63"/>
      <c r="L600" s="63"/>
      <c r="M600" s="63"/>
    </row>
    <row r="602" spans="1:13">
      <c r="A602" s="63"/>
      <c r="B602" s="63"/>
      <c r="C602" s="63"/>
      <c r="D602" s="63"/>
      <c r="E602" s="63"/>
      <c r="F602" s="76"/>
      <c r="G602" s="63"/>
      <c r="H602" s="63"/>
      <c r="I602" s="63"/>
      <c r="J602" s="63"/>
      <c r="K602" s="63"/>
      <c r="L602" s="63"/>
      <c r="M602" s="63"/>
    </row>
  </sheetData>
  <mergeCells count="170">
    <mergeCell ref="A545:A551"/>
    <mergeCell ref="A552:A556"/>
    <mergeCell ref="A561:A562"/>
    <mergeCell ref="A564:M564"/>
    <mergeCell ref="A565:A566"/>
    <mergeCell ref="J578:L578"/>
    <mergeCell ref="A533:A535"/>
    <mergeCell ref="A537:M537"/>
    <mergeCell ref="A538:M538"/>
    <mergeCell ref="A539:M539"/>
    <mergeCell ref="A540:A541"/>
    <mergeCell ref="A542:A544"/>
    <mergeCell ref="A516:M516"/>
    <mergeCell ref="A517:A521"/>
    <mergeCell ref="A522:A524"/>
    <mergeCell ref="A525:A527"/>
    <mergeCell ref="L529:M529"/>
    <mergeCell ref="A532:M532"/>
    <mergeCell ref="I491:I492"/>
    <mergeCell ref="J491:J492"/>
    <mergeCell ref="K491:K492"/>
    <mergeCell ref="L491:L492"/>
    <mergeCell ref="M491:M492"/>
    <mergeCell ref="A512:A514"/>
    <mergeCell ref="C491:C492"/>
    <mergeCell ref="D491:D492"/>
    <mergeCell ref="E491:E492"/>
    <mergeCell ref="F491:F492"/>
    <mergeCell ref="G491:G492"/>
    <mergeCell ref="H491:H492"/>
    <mergeCell ref="A426:A441"/>
    <mergeCell ref="A442:A444"/>
    <mergeCell ref="A445:A448"/>
    <mergeCell ref="A449:A465"/>
    <mergeCell ref="A466:A511"/>
    <mergeCell ref="B491:B492"/>
    <mergeCell ref="A310:A393"/>
    <mergeCell ref="A396:M396"/>
    <mergeCell ref="A397:A400"/>
    <mergeCell ref="A403:M403"/>
    <mergeCell ref="A404:A423"/>
    <mergeCell ref="A425:M425"/>
    <mergeCell ref="A262:A263"/>
    <mergeCell ref="A264:A269"/>
    <mergeCell ref="A271:M271"/>
    <mergeCell ref="A272:A288"/>
    <mergeCell ref="A289:A304"/>
    <mergeCell ref="A309:M309"/>
    <mergeCell ref="A183:M183"/>
    <mergeCell ref="A184:A233"/>
    <mergeCell ref="L228:M228"/>
    <mergeCell ref="A236:M236"/>
    <mergeCell ref="A237:M237"/>
    <mergeCell ref="A238:A261"/>
    <mergeCell ref="B254:B259"/>
    <mergeCell ref="D254:D259"/>
    <mergeCell ref="E254:E259"/>
    <mergeCell ref="C151:C153"/>
    <mergeCell ref="B154:B156"/>
    <mergeCell ref="C154:C156"/>
    <mergeCell ref="A157:C160"/>
    <mergeCell ref="A161:M161"/>
    <mergeCell ref="A162:A181"/>
    <mergeCell ref="B139:B141"/>
    <mergeCell ref="C139:C141"/>
    <mergeCell ref="A142:A156"/>
    <mergeCell ref="B142:B144"/>
    <mergeCell ref="C142:C144"/>
    <mergeCell ref="B145:B147"/>
    <mergeCell ref="C145:C147"/>
    <mergeCell ref="B148:B150"/>
    <mergeCell ref="C148:C150"/>
    <mergeCell ref="B151:B153"/>
    <mergeCell ref="B129:B131"/>
    <mergeCell ref="C129:C131"/>
    <mergeCell ref="B132:B134"/>
    <mergeCell ref="C132:C134"/>
    <mergeCell ref="B136:B138"/>
    <mergeCell ref="C136:C138"/>
    <mergeCell ref="B120:B122"/>
    <mergeCell ref="C120:C122"/>
    <mergeCell ref="B123:B125"/>
    <mergeCell ref="C123:C125"/>
    <mergeCell ref="B126:B128"/>
    <mergeCell ref="C126:C128"/>
    <mergeCell ref="B110:B112"/>
    <mergeCell ref="C110:C112"/>
    <mergeCell ref="B113:B115"/>
    <mergeCell ref="C113:C115"/>
    <mergeCell ref="B116:B118"/>
    <mergeCell ref="C116:C118"/>
    <mergeCell ref="B100:B102"/>
    <mergeCell ref="C100:C102"/>
    <mergeCell ref="B103:B105"/>
    <mergeCell ref="C103:C105"/>
    <mergeCell ref="B106:B108"/>
    <mergeCell ref="C106:C108"/>
    <mergeCell ref="B91:B93"/>
    <mergeCell ref="C91:C93"/>
    <mergeCell ref="B94:B96"/>
    <mergeCell ref="C94:C96"/>
    <mergeCell ref="B97:B99"/>
    <mergeCell ref="C97:C99"/>
    <mergeCell ref="B80:B82"/>
    <mergeCell ref="C80:C82"/>
    <mergeCell ref="B84:B86"/>
    <mergeCell ref="C84:C86"/>
    <mergeCell ref="B87:B89"/>
    <mergeCell ref="C87:C89"/>
    <mergeCell ref="B73:B75"/>
    <mergeCell ref="C73:C75"/>
    <mergeCell ref="B77:B79"/>
    <mergeCell ref="C77:C79"/>
    <mergeCell ref="B60:B62"/>
    <mergeCell ref="C60:C62"/>
    <mergeCell ref="B63:B65"/>
    <mergeCell ref="C63:C65"/>
    <mergeCell ref="B67:B69"/>
    <mergeCell ref="C67:C69"/>
    <mergeCell ref="S50:T50"/>
    <mergeCell ref="B53:B55"/>
    <mergeCell ref="C53:C55"/>
    <mergeCell ref="B56:B58"/>
    <mergeCell ref="C56:C58"/>
    <mergeCell ref="B40:B42"/>
    <mergeCell ref="C40:C42"/>
    <mergeCell ref="B43:B45"/>
    <mergeCell ref="C43:C45"/>
    <mergeCell ref="B46:B48"/>
    <mergeCell ref="C46:C48"/>
    <mergeCell ref="C23:C25"/>
    <mergeCell ref="A26:A141"/>
    <mergeCell ref="B27:B29"/>
    <mergeCell ref="C27:C29"/>
    <mergeCell ref="B30:B32"/>
    <mergeCell ref="C30:C32"/>
    <mergeCell ref="B34:B36"/>
    <mergeCell ref="C34:C36"/>
    <mergeCell ref="B37:B39"/>
    <mergeCell ref="C37:C39"/>
    <mergeCell ref="A10:A25"/>
    <mergeCell ref="B11:B13"/>
    <mergeCell ref="C11:C13"/>
    <mergeCell ref="B14:B16"/>
    <mergeCell ref="C14:C16"/>
    <mergeCell ref="B17:B19"/>
    <mergeCell ref="C17:C19"/>
    <mergeCell ref="B20:B22"/>
    <mergeCell ref="C20:C22"/>
    <mergeCell ref="B23:B25"/>
    <mergeCell ref="B50:B52"/>
    <mergeCell ref="C50:C52"/>
    <mergeCell ref="B70:B72"/>
    <mergeCell ref="C70:C72"/>
    <mergeCell ref="G7:G8"/>
    <mergeCell ref="H7:I7"/>
    <mergeCell ref="J7:J8"/>
    <mergeCell ref="K7:K8"/>
    <mergeCell ref="L7:L8"/>
    <mergeCell ref="M7:M8"/>
    <mergeCell ref="A4:M4"/>
    <mergeCell ref="A5:A8"/>
    <mergeCell ref="B5:B8"/>
    <mergeCell ref="C5:C8"/>
    <mergeCell ref="D5:D8"/>
    <mergeCell ref="E5:E8"/>
    <mergeCell ref="F5:K5"/>
    <mergeCell ref="L5:M6"/>
    <mergeCell ref="F6:F8"/>
    <mergeCell ref="G6:K6"/>
  </mergeCells>
  <conditionalFormatting sqref="L11:L25 L34:L48 L63:L65 L87:L89 L91:L93 L129:L135">
    <cfRule type="cellIs" dxfId="0" priority="1" stopIfTrue="1"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7</vt:i4>
      </vt:variant>
      <vt:variant>
        <vt:lpstr>Іменовані діапазони</vt:lpstr>
      </vt:variant>
      <vt:variant>
        <vt:i4>4</vt:i4>
      </vt:variant>
    </vt:vector>
  </HeadingPairs>
  <TitlesOfParts>
    <vt:vector size="11" baseType="lpstr">
      <vt:lpstr>горизонтально</vt:lpstr>
      <vt:lpstr>зміни згідно р1670 від 14.04.26</vt:lpstr>
      <vt:lpstr>Лист1</vt:lpstr>
      <vt:lpstr>мкл</vt:lpstr>
      <vt:lpstr>гб1</vt:lpstr>
      <vt:lpstr>цпмсд</vt:lpstr>
      <vt:lpstr>стомат</vt:lpstr>
      <vt:lpstr>мкл!Заголовки_для_друку</vt:lpstr>
      <vt:lpstr>горизонтально!Область_друку</vt:lpstr>
      <vt:lpstr>'зміни згідно р1670 від 14.04.26'!Область_друку</vt:lpstr>
      <vt:lpstr>мкл!Область_друку</vt:lpstr>
    </vt:vector>
  </TitlesOfParts>
  <Company>diakov.net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RePack by Diakov</dc:creator>
  <cp:lastModifiedBy>Робота</cp:lastModifiedBy>
  <cp:lastPrinted>2026-04-15T06:58:22Z</cp:lastPrinted>
  <dcterms:created xsi:type="dcterms:W3CDTF">2017-11-29T10:31:00Z</dcterms:created>
  <dcterms:modified xsi:type="dcterms:W3CDTF">2026-04-15T06:58:26Z</dcterms:modified>
</cp:coreProperties>
</file>