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24240" windowHeight="12345"/>
  </bookViews>
  <sheets>
    <sheet name="07.06.2019" sheetId="1" r:id="rId1"/>
  </sheets>
  <definedNames>
    <definedName name="_xlnm.Print_Area" localSheetId="0">'07.06.2019'!$A$1:$Q$25</definedName>
  </definedNames>
  <calcPr calcId="145621" iterateDelta="1E-4"/>
</workbook>
</file>

<file path=xl/calcChain.xml><?xml version="1.0" encoding="utf-8"?>
<calcChain xmlns="http://schemas.openxmlformats.org/spreadsheetml/2006/main">
  <c r="Q25" i="1"/>
  <c r="E25"/>
  <c r="M24" l="1"/>
  <c r="P24" l="1"/>
  <c r="G24"/>
  <c r="H24"/>
  <c r="I24"/>
  <c r="J24"/>
  <c r="K24"/>
  <c r="O24"/>
  <c r="E11"/>
  <c r="L11"/>
  <c r="L24" s="1"/>
  <c r="N11"/>
  <c r="N24" s="1"/>
  <c r="E10"/>
  <c r="E12"/>
  <c r="E13"/>
  <c r="E14"/>
  <c r="E15"/>
  <c r="E16"/>
  <c r="E17"/>
  <c r="E18"/>
  <c r="E20"/>
  <c r="E21"/>
  <c r="E22"/>
  <c r="E23"/>
  <c r="E9"/>
  <c r="D10"/>
  <c r="D12"/>
  <c r="D13"/>
  <c r="D14"/>
  <c r="D15"/>
  <c r="D16"/>
  <c r="D17"/>
  <c r="D18"/>
  <c r="D19"/>
  <c r="D20"/>
  <c r="D21"/>
  <c r="D22"/>
  <c r="D23"/>
  <c r="D9"/>
  <c r="C15"/>
  <c r="C24" s="1"/>
  <c r="N15"/>
  <c r="D25"/>
  <c r="D11" l="1"/>
  <c r="F24"/>
  <c r="D24" s="1"/>
  <c r="E19" l="1"/>
  <c r="E24"/>
</calcChain>
</file>

<file path=xl/sharedStrings.xml><?xml version="1.0" encoding="utf-8"?>
<sst xmlns="http://schemas.openxmlformats.org/spreadsheetml/2006/main" count="46" uniqueCount="34">
  <si>
    <t>Усього, тис. євро:</t>
  </si>
  <si>
    <t>Усього:</t>
  </si>
  <si>
    <t>Реконструкція будівель Святогірського дитячого садка №18 "Ластівка" за адресою пров. Лісовий, 14 в м.Святогірськ Донецької області</t>
  </si>
  <si>
    <t>Святогірська міська рада</t>
  </si>
  <si>
    <t>Впровадження проекту енергозбереження в м.Слов’янськ</t>
  </si>
  <si>
    <t>Управління об'єктами комунальної власності</t>
  </si>
  <si>
    <t>Охорона навколишнього природного середовища</t>
  </si>
  <si>
    <t xml:space="preserve"> Культура </t>
  </si>
  <si>
    <t>Фізичне виконання та спорт</t>
  </si>
  <si>
    <t>Охорона здоров'я</t>
  </si>
  <si>
    <t>Освіта</t>
  </si>
  <si>
    <t>Захист прав дітей-сиріт та дітей, позбавлених батьківського піклування</t>
  </si>
  <si>
    <t>Соціальний захист населення</t>
  </si>
  <si>
    <t>Формування спроможної територіальної громади</t>
  </si>
  <si>
    <t>Житлове господарство та комунальна інфраструктура</t>
  </si>
  <si>
    <t>Дорожньо - транспортний комплекс</t>
  </si>
  <si>
    <t>Енергозабезпечення та енергоефективність</t>
  </si>
  <si>
    <t>міський бюджет</t>
  </si>
  <si>
    <t>обласний бюджет</t>
  </si>
  <si>
    <t>Надзвичайна кредитна програма для відновлення України Європейського інвестиційного банку</t>
  </si>
  <si>
    <t>інші кошти державного бюджету, включаючи цільові субвенції з державного бюджету на розвиток територій*</t>
  </si>
  <si>
    <t>Державний фонд регіонального розвитку</t>
  </si>
  <si>
    <t>Інші джерела фінансування *</t>
  </si>
  <si>
    <t>кошти місцевих бюджетів</t>
  </si>
  <si>
    <t>кошти державного бюджету</t>
  </si>
  <si>
    <t>у тому числі:</t>
  </si>
  <si>
    <t>Всього</t>
  </si>
  <si>
    <t>Кількість проектів</t>
  </si>
  <si>
    <t>Назва розділу</t>
  </si>
  <si>
    <t>№ з/п</t>
  </si>
  <si>
    <t>план</t>
  </si>
  <si>
    <t>факт</t>
  </si>
  <si>
    <t>7 Фінансове забезпечення проектів розвитку Програми за 1 півріччя 2019 року</t>
  </si>
  <si>
    <t>Потреба у фінансуванні на 2019 рік, тис.грн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</si>
</sst>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0.000"/>
  </numFmts>
  <fonts count="10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Arial Cyr"/>
      <charset val="204"/>
    </font>
    <font>
      <sz val="11"/>
      <color rgb="FF000000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164" fontId="0" fillId="0" borderId="0" xfId="0" applyNumberFormat="1"/>
    <xf numFmtId="165" fontId="1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2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left" vertical="center" wrapText="1"/>
    </xf>
    <xf numFmtId="1" fontId="2" fillId="0" borderId="7" xfId="0" applyNumberFormat="1" applyFont="1" applyFill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2" fillId="0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2" fontId="6" fillId="0" borderId="3" xfId="0" applyNumberFormat="1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/>
    </xf>
    <xf numFmtId="2" fontId="6" fillId="0" borderId="12" xfId="0" applyNumberFormat="1" applyFont="1" applyBorder="1" applyAlignment="1">
      <alignment horizontal="center" vertical="center" wrapText="1"/>
    </xf>
    <xf numFmtId="2" fontId="6" fillId="0" borderId="13" xfId="0" applyNumberFormat="1" applyFont="1" applyBorder="1" applyAlignment="1">
      <alignment horizontal="center" vertical="center" wrapText="1"/>
    </xf>
    <xf numFmtId="2" fontId="6" fillId="0" borderId="10" xfId="0" applyNumberFormat="1" applyFont="1" applyBorder="1" applyAlignment="1">
      <alignment horizontal="center" vertical="center" wrapText="1"/>
    </xf>
    <xf numFmtId="2" fontId="6" fillId="0" borderId="11" xfId="0" applyNumberFormat="1" applyFont="1" applyBorder="1" applyAlignment="1">
      <alignment horizontal="center" vertical="center" wrapText="1"/>
    </xf>
  </cellXfs>
  <cellStyles count="2">
    <cellStyle name="TableStyleLight1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R28"/>
  <sheetViews>
    <sheetView tabSelected="1" topLeftCell="A19" zoomScaleSheetLayoutView="100" workbookViewId="0">
      <selection activeCell="B28" sqref="B28"/>
    </sheetView>
  </sheetViews>
  <sheetFormatPr defaultRowHeight="12.75"/>
  <cols>
    <col min="1" max="1" width="5.5703125" customWidth="1"/>
    <col min="2" max="2" width="28.7109375" customWidth="1"/>
    <col min="3" max="3" width="9.5703125" customWidth="1"/>
    <col min="4" max="5" width="13.5703125" customWidth="1"/>
    <col min="6" max="6" width="12.42578125" customWidth="1"/>
    <col min="7" max="7" width="11.42578125" customWidth="1"/>
    <col min="8" max="9" width="12.28515625" customWidth="1"/>
    <col min="10" max="10" width="11.5703125" customWidth="1"/>
    <col min="11" max="11" width="12.140625" customWidth="1"/>
    <col min="12" max="12" width="12.5703125" customWidth="1"/>
    <col min="13" max="13" width="11.85546875" customWidth="1"/>
    <col min="14" max="14" width="12.140625" customWidth="1"/>
    <col min="15" max="15" width="11.85546875" customWidth="1"/>
    <col min="16" max="16" width="12.42578125" customWidth="1"/>
  </cols>
  <sheetData>
    <row r="1" spans="1:17" ht="18.75">
      <c r="A1" s="28" t="s">
        <v>32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3" spans="1:17" ht="12.75" customHeight="1">
      <c r="A3" s="29" t="s">
        <v>29</v>
      </c>
      <c r="B3" s="29" t="s">
        <v>28</v>
      </c>
      <c r="C3" s="29" t="s">
        <v>27</v>
      </c>
      <c r="D3" s="32" t="s">
        <v>33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4"/>
    </row>
    <row r="4" spans="1:17">
      <c r="A4" s="30"/>
      <c r="B4" s="30"/>
      <c r="C4" s="30"/>
      <c r="D4" s="35" t="s">
        <v>26</v>
      </c>
      <c r="E4" s="36"/>
      <c r="F4" s="32" t="s">
        <v>25</v>
      </c>
      <c r="G4" s="33"/>
      <c r="H4" s="33"/>
      <c r="I4" s="33"/>
      <c r="J4" s="33"/>
      <c r="K4" s="33"/>
      <c r="L4" s="33"/>
      <c r="M4" s="33"/>
      <c r="N4" s="33"/>
      <c r="O4" s="33"/>
      <c r="P4" s="33"/>
      <c r="Q4" s="34"/>
    </row>
    <row r="5" spans="1:17" ht="12.75" customHeight="1">
      <c r="A5" s="30"/>
      <c r="B5" s="30"/>
      <c r="C5" s="30"/>
      <c r="D5" s="39"/>
      <c r="E5" s="40"/>
      <c r="F5" s="32" t="s">
        <v>24</v>
      </c>
      <c r="G5" s="33"/>
      <c r="H5" s="33"/>
      <c r="I5" s="33"/>
      <c r="J5" s="33"/>
      <c r="K5" s="34"/>
      <c r="L5" s="32" t="s">
        <v>23</v>
      </c>
      <c r="M5" s="33"/>
      <c r="N5" s="33"/>
      <c r="O5" s="34"/>
      <c r="P5" s="35" t="s">
        <v>22</v>
      </c>
      <c r="Q5" s="36"/>
    </row>
    <row r="6" spans="1:17" ht="127.5" customHeight="1">
      <c r="A6" s="31"/>
      <c r="B6" s="31"/>
      <c r="C6" s="31"/>
      <c r="D6" s="37"/>
      <c r="E6" s="38"/>
      <c r="F6" s="32" t="s">
        <v>21</v>
      </c>
      <c r="G6" s="34"/>
      <c r="H6" s="32" t="s">
        <v>20</v>
      </c>
      <c r="I6" s="34"/>
      <c r="J6" s="32" t="s">
        <v>19</v>
      </c>
      <c r="K6" s="34"/>
      <c r="L6" s="32" t="s">
        <v>18</v>
      </c>
      <c r="M6" s="34"/>
      <c r="N6" s="32" t="s">
        <v>17</v>
      </c>
      <c r="O6" s="34"/>
      <c r="P6" s="37"/>
      <c r="Q6" s="38"/>
    </row>
    <row r="7" spans="1:17" ht="15.75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>
        <v>8</v>
      </c>
      <c r="I7" s="7">
        <v>9</v>
      </c>
      <c r="J7" s="7">
        <v>10</v>
      </c>
      <c r="K7" s="7">
        <v>11</v>
      </c>
      <c r="L7" s="7">
        <v>12</v>
      </c>
      <c r="M7" s="7">
        <v>13</v>
      </c>
      <c r="N7" s="7">
        <v>14</v>
      </c>
      <c r="O7" s="7">
        <v>15</v>
      </c>
      <c r="P7" s="7">
        <v>16</v>
      </c>
      <c r="Q7" s="9">
        <v>17</v>
      </c>
    </row>
    <row r="8" spans="1:17" ht="15.75">
      <c r="A8" s="7"/>
      <c r="B8" s="7"/>
      <c r="C8" s="7"/>
      <c r="D8" s="7" t="s">
        <v>30</v>
      </c>
      <c r="E8" s="7" t="s">
        <v>31</v>
      </c>
      <c r="F8" s="7" t="s">
        <v>30</v>
      </c>
      <c r="G8" s="7" t="s">
        <v>31</v>
      </c>
      <c r="H8" s="7" t="s">
        <v>30</v>
      </c>
      <c r="I8" s="7" t="s">
        <v>31</v>
      </c>
      <c r="J8" s="7" t="s">
        <v>30</v>
      </c>
      <c r="K8" s="7" t="s">
        <v>31</v>
      </c>
      <c r="L8" s="7" t="s">
        <v>30</v>
      </c>
      <c r="M8" s="7" t="s">
        <v>31</v>
      </c>
      <c r="N8" s="7" t="s">
        <v>30</v>
      </c>
      <c r="O8" s="7" t="s">
        <v>31</v>
      </c>
      <c r="P8" s="7" t="s">
        <v>30</v>
      </c>
      <c r="Q8" s="7" t="s">
        <v>31</v>
      </c>
    </row>
    <row r="9" spans="1:17" ht="31.5">
      <c r="A9" s="7">
        <v>1</v>
      </c>
      <c r="B9" s="17" t="s">
        <v>16</v>
      </c>
      <c r="C9" s="7">
        <v>4</v>
      </c>
      <c r="D9" s="11">
        <f>F9+H9+J9+L9+N9+P9</f>
        <v>21968.664000000001</v>
      </c>
      <c r="E9" s="11">
        <f>G9+I9+K9+M9+O9+Q9</f>
        <v>0</v>
      </c>
      <c r="F9" s="11"/>
      <c r="G9" s="11"/>
      <c r="H9" s="11"/>
      <c r="I9" s="11"/>
      <c r="J9" s="11"/>
      <c r="K9" s="11"/>
      <c r="L9" s="11">
        <v>8742.9830000000002</v>
      </c>
      <c r="M9" s="11"/>
      <c r="N9" s="11"/>
      <c r="O9" s="11"/>
      <c r="P9" s="11">
        <v>13225.681</v>
      </c>
      <c r="Q9" s="3"/>
    </row>
    <row r="10" spans="1:17" ht="31.5">
      <c r="A10" s="7">
        <v>2</v>
      </c>
      <c r="B10" s="17" t="s">
        <v>15</v>
      </c>
      <c r="C10" s="7">
        <v>2</v>
      </c>
      <c r="D10" s="11">
        <f t="shared" ref="D10:D23" si="0">F10+H10+J10+L10+N10+P10</f>
        <v>50770.85</v>
      </c>
      <c r="E10" s="11">
        <f t="shared" ref="E10:E23" si="1">G10+I10+K10+M10+O10+Q10</f>
        <v>0</v>
      </c>
      <c r="F10" s="11"/>
      <c r="G10" s="11"/>
      <c r="H10" s="11"/>
      <c r="I10" s="11"/>
      <c r="J10" s="11"/>
      <c r="K10" s="11"/>
      <c r="L10" s="11"/>
      <c r="M10" s="11"/>
      <c r="N10" s="11">
        <v>3000</v>
      </c>
      <c r="O10" s="11"/>
      <c r="P10" s="11">
        <v>47770.85</v>
      </c>
      <c r="Q10" s="3"/>
    </row>
    <row r="11" spans="1:17" ht="31.5">
      <c r="A11" s="13">
        <v>3</v>
      </c>
      <c r="B11" s="14" t="s">
        <v>14</v>
      </c>
      <c r="C11" s="13">
        <v>47</v>
      </c>
      <c r="D11" s="11">
        <f t="shared" si="0"/>
        <v>243813.484</v>
      </c>
      <c r="E11" s="11">
        <f t="shared" si="1"/>
        <v>28215.891000000003</v>
      </c>
      <c r="F11" s="12">
        <v>13149.671</v>
      </c>
      <c r="G11" s="12"/>
      <c r="H11" s="12">
        <v>3890.3519999999999</v>
      </c>
      <c r="I11" s="15">
        <v>856.47900000000004</v>
      </c>
      <c r="J11" s="12">
        <v>80717.210000000006</v>
      </c>
      <c r="K11" s="12"/>
      <c r="L11" s="12">
        <f>16462.061-537.621</f>
        <v>15924.440000000002</v>
      </c>
      <c r="M11" s="15">
        <v>4074.2110000000002</v>
      </c>
      <c r="N11" s="12">
        <f>69916.222+66.378+30+500+537.621</f>
        <v>71050.22099999999</v>
      </c>
      <c r="O11" s="15">
        <v>23285.201000000001</v>
      </c>
      <c r="P11" s="12">
        <v>59081.59</v>
      </c>
      <c r="Q11" s="3"/>
    </row>
    <row r="12" spans="1:17" ht="31.5">
      <c r="A12" s="18">
        <v>4</v>
      </c>
      <c r="B12" s="14" t="s">
        <v>13</v>
      </c>
      <c r="C12" s="20">
        <v>1</v>
      </c>
      <c r="D12" s="11">
        <f t="shared" si="0"/>
        <v>300</v>
      </c>
      <c r="E12" s="11">
        <f t="shared" si="1"/>
        <v>0</v>
      </c>
      <c r="F12" s="12"/>
      <c r="G12" s="12"/>
      <c r="H12" s="12">
        <v>0</v>
      </c>
      <c r="I12" s="12"/>
      <c r="J12" s="12"/>
      <c r="K12" s="12"/>
      <c r="L12" s="12"/>
      <c r="M12" s="12"/>
      <c r="N12" s="12">
        <v>300</v>
      </c>
      <c r="O12" s="12"/>
      <c r="P12" s="12"/>
      <c r="Q12" s="3"/>
    </row>
    <row r="13" spans="1:17" ht="35.25" customHeight="1">
      <c r="A13" s="18">
        <v>5</v>
      </c>
      <c r="B13" s="14" t="s">
        <v>12</v>
      </c>
      <c r="C13" s="20">
        <v>2</v>
      </c>
      <c r="D13" s="11">
        <f t="shared" si="0"/>
        <v>12103.034</v>
      </c>
      <c r="E13" s="11">
        <f t="shared" si="1"/>
        <v>4506</v>
      </c>
      <c r="F13" s="12">
        <v>0</v>
      </c>
      <c r="G13" s="12"/>
      <c r="H13" s="12">
        <v>10313.599</v>
      </c>
      <c r="I13" s="12">
        <v>4011</v>
      </c>
      <c r="J13" s="12">
        <v>0</v>
      </c>
      <c r="K13" s="12"/>
      <c r="L13" s="12">
        <v>0</v>
      </c>
      <c r="M13" s="12"/>
      <c r="N13" s="12">
        <v>1789.4349999999999</v>
      </c>
      <c r="O13" s="12">
        <v>495</v>
      </c>
      <c r="P13" s="12">
        <v>0</v>
      </c>
      <c r="Q13" s="3"/>
    </row>
    <row r="14" spans="1:17" ht="47.25">
      <c r="A14" s="18">
        <v>6</v>
      </c>
      <c r="B14" s="14" t="s">
        <v>11</v>
      </c>
      <c r="C14" s="20">
        <v>3</v>
      </c>
      <c r="D14" s="11">
        <f t="shared" si="0"/>
        <v>3900</v>
      </c>
      <c r="E14" s="11">
        <f t="shared" si="1"/>
        <v>0</v>
      </c>
      <c r="F14" s="12"/>
      <c r="G14" s="12"/>
      <c r="H14" s="12">
        <v>2500</v>
      </c>
      <c r="I14" s="12"/>
      <c r="J14" s="12"/>
      <c r="K14" s="12"/>
      <c r="L14" s="12">
        <v>700</v>
      </c>
      <c r="M14" s="12"/>
      <c r="N14" s="12">
        <v>700</v>
      </c>
      <c r="O14" s="12"/>
      <c r="P14" s="12"/>
      <c r="Q14" s="3"/>
    </row>
    <row r="15" spans="1:17" ht="27" customHeight="1">
      <c r="A15" s="18">
        <v>7</v>
      </c>
      <c r="B15" s="14" t="s">
        <v>10</v>
      </c>
      <c r="C15" s="21">
        <f>13+1</f>
        <v>14</v>
      </c>
      <c r="D15" s="11">
        <f t="shared" si="0"/>
        <v>55392.500000000007</v>
      </c>
      <c r="E15" s="11">
        <f t="shared" si="1"/>
        <v>11790.98</v>
      </c>
      <c r="F15" s="16">
        <v>25848.007000000001</v>
      </c>
      <c r="G15" s="16"/>
      <c r="H15" s="16">
        <v>973.07</v>
      </c>
      <c r="I15" s="16">
        <v>29.5</v>
      </c>
      <c r="J15" s="16">
        <v>0</v>
      </c>
      <c r="K15" s="16">
        <v>0</v>
      </c>
      <c r="L15" s="16">
        <v>12317.629000000001</v>
      </c>
      <c r="M15" s="16">
        <v>9145.8799999999992</v>
      </c>
      <c r="N15" s="16">
        <f>16109.111+144.683</f>
        <v>16253.794000000002</v>
      </c>
      <c r="O15" s="16">
        <v>2615.6</v>
      </c>
      <c r="P15" s="16">
        <v>0</v>
      </c>
      <c r="Q15" s="10"/>
    </row>
    <row r="16" spans="1:17" ht="25.5" customHeight="1">
      <c r="A16" s="18">
        <v>8</v>
      </c>
      <c r="B16" s="14" t="s">
        <v>9</v>
      </c>
      <c r="C16" s="20">
        <v>17</v>
      </c>
      <c r="D16" s="11">
        <f t="shared" si="0"/>
        <v>104610.864</v>
      </c>
      <c r="E16" s="11">
        <f t="shared" si="1"/>
        <v>3453.027</v>
      </c>
      <c r="F16" s="15">
        <v>53721.249000000003</v>
      </c>
      <c r="G16" s="15"/>
      <c r="H16" s="15">
        <v>0</v>
      </c>
      <c r="I16" s="15"/>
      <c r="J16" s="15">
        <v>0</v>
      </c>
      <c r="K16" s="15"/>
      <c r="L16" s="15">
        <v>22057.684000000001</v>
      </c>
      <c r="M16" s="15">
        <v>3453.027</v>
      </c>
      <c r="N16" s="15">
        <v>13196.931</v>
      </c>
      <c r="O16" s="15"/>
      <c r="P16" s="15">
        <v>15635</v>
      </c>
      <c r="Q16" s="3"/>
    </row>
    <row r="17" spans="1:18" ht="26.25" customHeight="1">
      <c r="A17" s="18">
        <v>9</v>
      </c>
      <c r="B17" s="14" t="s">
        <v>8</v>
      </c>
      <c r="C17" s="20">
        <v>6</v>
      </c>
      <c r="D17" s="11">
        <f t="shared" si="0"/>
        <v>26081.226000000002</v>
      </c>
      <c r="E17" s="11">
        <f t="shared" si="1"/>
        <v>482</v>
      </c>
      <c r="F17" s="12">
        <v>18257.82</v>
      </c>
      <c r="G17" s="12"/>
      <c r="H17" s="12">
        <v>0</v>
      </c>
      <c r="I17" s="12"/>
      <c r="J17" s="12">
        <v>0</v>
      </c>
      <c r="K17" s="12"/>
      <c r="L17" s="12">
        <v>482</v>
      </c>
      <c r="M17" s="12">
        <v>482</v>
      </c>
      <c r="N17" s="12">
        <v>2778.645</v>
      </c>
      <c r="O17" s="12"/>
      <c r="P17" s="12">
        <v>4562.7610000000004</v>
      </c>
      <c r="Q17" s="3"/>
    </row>
    <row r="18" spans="1:18" ht="21.75" customHeight="1">
      <c r="A18" s="19">
        <v>10</v>
      </c>
      <c r="B18" s="14" t="s">
        <v>7</v>
      </c>
      <c r="C18" s="22">
        <v>6</v>
      </c>
      <c r="D18" s="11">
        <f t="shared" si="0"/>
        <v>33164.953000000001</v>
      </c>
      <c r="E18" s="11">
        <f t="shared" si="1"/>
        <v>0</v>
      </c>
      <c r="F18" s="11">
        <v>0</v>
      </c>
      <c r="G18" s="11"/>
      <c r="H18" s="11">
        <v>0</v>
      </c>
      <c r="I18" s="11"/>
      <c r="J18" s="11">
        <v>0</v>
      </c>
      <c r="K18" s="11"/>
      <c r="L18" s="11">
        <v>0</v>
      </c>
      <c r="M18" s="11"/>
      <c r="N18" s="11">
        <v>1350</v>
      </c>
      <c r="O18" s="11"/>
      <c r="P18" s="11">
        <v>31814.953000000001</v>
      </c>
      <c r="Q18" s="3"/>
    </row>
    <row r="19" spans="1:18" ht="31.5">
      <c r="A19" s="19">
        <v>11</v>
      </c>
      <c r="B19" s="14" t="s">
        <v>6</v>
      </c>
      <c r="C19" s="22">
        <v>8</v>
      </c>
      <c r="D19" s="11">
        <f t="shared" si="0"/>
        <v>173688.63</v>
      </c>
      <c r="E19" s="11">
        <f t="shared" si="1"/>
        <v>54064.264999999999</v>
      </c>
      <c r="F19" s="11"/>
      <c r="G19" s="11"/>
      <c r="H19" s="11"/>
      <c r="I19" s="11"/>
      <c r="J19" s="11"/>
      <c r="K19" s="11"/>
      <c r="L19" s="11">
        <v>162691.63</v>
      </c>
      <c r="M19" s="11">
        <v>54064.264999999999</v>
      </c>
      <c r="N19" s="11">
        <v>10997</v>
      </c>
      <c r="O19" s="11"/>
      <c r="P19" s="11"/>
      <c r="Q19" s="3"/>
    </row>
    <row r="20" spans="1:18" ht="31.5">
      <c r="A20" s="19">
        <v>12</v>
      </c>
      <c r="B20" s="14" t="s">
        <v>5</v>
      </c>
      <c r="C20" s="22">
        <v>1</v>
      </c>
      <c r="D20" s="11">
        <f t="shared" si="0"/>
        <v>3424</v>
      </c>
      <c r="E20" s="11">
        <f t="shared" si="1"/>
        <v>0</v>
      </c>
      <c r="F20" s="11"/>
      <c r="G20" s="11"/>
      <c r="H20" s="11">
        <v>1712</v>
      </c>
      <c r="I20" s="11"/>
      <c r="J20" s="11"/>
      <c r="K20" s="11"/>
      <c r="L20" s="11"/>
      <c r="M20" s="11"/>
      <c r="N20" s="11">
        <v>1712</v>
      </c>
      <c r="O20" s="11"/>
      <c r="P20" s="11"/>
      <c r="Q20" s="3"/>
    </row>
    <row r="21" spans="1:18" ht="47.25">
      <c r="A21" s="19">
        <v>13</v>
      </c>
      <c r="B21" s="24" t="s">
        <v>4</v>
      </c>
      <c r="C21" s="22">
        <v>1</v>
      </c>
      <c r="D21" s="11">
        <f t="shared" si="0"/>
        <v>580</v>
      </c>
      <c r="E21" s="11">
        <f t="shared" si="1"/>
        <v>109.008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>
        <v>580</v>
      </c>
      <c r="Q21" s="26">
        <v>109.008</v>
      </c>
    </row>
    <row r="22" spans="1:18" ht="15.75">
      <c r="A22" s="3"/>
      <c r="B22" s="23" t="s">
        <v>3</v>
      </c>
      <c r="C22" s="10"/>
      <c r="D22" s="11">
        <f t="shared" si="0"/>
        <v>0</v>
      </c>
      <c r="E22" s="11">
        <f t="shared" si="1"/>
        <v>0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3"/>
    </row>
    <row r="23" spans="1:18" ht="94.5">
      <c r="A23" s="9">
        <v>1</v>
      </c>
      <c r="B23" s="27" t="s">
        <v>2</v>
      </c>
      <c r="C23" s="9">
        <v>1</v>
      </c>
      <c r="D23" s="11">
        <f t="shared" si="0"/>
        <v>26310.559999999998</v>
      </c>
      <c r="E23" s="11">
        <f t="shared" si="1"/>
        <v>0</v>
      </c>
      <c r="F23" s="8">
        <v>23679.51</v>
      </c>
      <c r="G23" s="8"/>
      <c r="H23" s="9"/>
      <c r="I23" s="9"/>
      <c r="J23" s="9"/>
      <c r="K23" s="9"/>
      <c r="L23" s="9"/>
      <c r="M23" s="9"/>
      <c r="N23" s="8">
        <v>2631.05</v>
      </c>
      <c r="O23" s="8"/>
      <c r="P23" s="8">
        <v>0</v>
      </c>
      <c r="Q23" s="3"/>
    </row>
    <row r="24" spans="1:18" ht="15.75">
      <c r="A24" s="7"/>
      <c r="B24" s="4" t="s">
        <v>1</v>
      </c>
      <c r="C24" s="6">
        <f>SUM(C9:C23)</f>
        <v>113</v>
      </c>
      <c r="D24" s="5">
        <f>F24+H24+J24+L24+N24+P24</f>
        <v>755528.76500000001</v>
      </c>
      <c r="E24" s="5">
        <f>G24+I24+K24+M24+O24+Q24</f>
        <v>102512.163</v>
      </c>
      <c r="F24" s="5">
        <f>SUM(F9:F23)</f>
        <v>134656.25700000001</v>
      </c>
      <c r="G24" s="5">
        <f t="shared" ref="G24:O24" si="2">SUM(G9:G23)</f>
        <v>0</v>
      </c>
      <c r="H24" s="5">
        <f t="shared" si="2"/>
        <v>19389.021000000001</v>
      </c>
      <c r="I24" s="5">
        <f t="shared" si="2"/>
        <v>4896.9790000000003</v>
      </c>
      <c r="J24" s="5">
        <f t="shared" si="2"/>
        <v>80717.210000000006</v>
      </c>
      <c r="K24" s="5">
        <f t="shared" si="2"/>
        <v>0</v>
      </c>
      <c r="L24" s="5">
        <f t="shared" si="2"/>
        <v>222916.36600000001</v>
      </c>
      <c r="M24" s="5">
        <f>SUM(M9:M23)</f>
        <v>71219.383000000002</v>
      </c>
      <c r="N24" s="5">
        <f t="shared" si="2"/>
        <v>125759.07599999999</v>
      </c>
      <c r="O24" s="5">
        <f t="shared" si="2"/>
        <v>26395.800999999999</v>
      </c>
      <c r="P24" s="5">
        <f>SUM(P9:P23)-P21</f>
        <v>172090.83499999999</v>
      </c>
      <c r="Q24" s="5"/>
    </row>
    <row r="25" spans="1:18" ht="15.75">
      <c r="A25" s="3"/>
      <c r="B25" s="4" t="s">
        <v>0</v>
      </c>
      <c r="C25" s="3"/>
      <c r="D25" s="2">
        <f>P25</f>
        <v>580</v>
      </c>
      <c r="E25" s="2">
        <f>Q25</f>
        <v>109.008</v>
      </c>
      <c r="F25" s="2">
        <v>0</v>
      </c>
      <c r="G25" s="2"/>
      <c r="H25" s="2">
        <v>0</v>
      </c>
      <c r="I25" s="2"/>
      <c r="J25" s="2">
        <v>0</v>
      </c>
      <c r="K25" s="2"/>
      <c r="L25" s="2">
        <v>0</v>
      </c>
      <c r="M25" s="2"/>
      <c r="N25" s="2">
        <v>0</v>
      </c>
      <c r="O25" s="2"/>
      <c r="P25" s="2">
        <v>580</v>
      </c>
      <c r="Q25" s="25">
        <f>Q21</f>
        <v>109.008</v>
      </c>
    </row>
    <row r="28" spans="1:18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</sheetData>
  <mergeCells count="15">
    <mergeCell ref="A1:P1"/>
    <mergeCell ref="A3:A6"/>
    <mergeCell ref="B3:B6"/>
    <mergeCell ref="C3:C6"/>
    <mergeCell ref="L5:O5"/>
    <mergeCell ref="P5:Q6"/>
    <mergeCell ref="D3:Q3"/>
    <mergeCell ref="F4:Q4"/>
    <mergeCell ref="D4:E6"/>
    <mergeCell ref="F6:G6"/>
    <mergeCell ref="H6:I6"/>
    <mergeCell ref="J6:K6"/>
    <mergeCell ref="L6:M6"/>
    <mergeCell ref="N6:O6"/>
    <mergeCell ref="F5:K5"/>
  </mergeCells>
  <pageMargins left="1.1811023622047245" right="0.39370078740157483" top="0.78740157480314965" bottom="0.78740157480314965" header="0" footer="0.31496062992125984"/>
  <pageSetup paperSize="9" scale="65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07.06.2019</vt:lpstr>
      <vt:lpstr>'07.06.2019'!Область_печати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Admin</cp:lastModifiedBy>
  <dcterms:created xsi:type="dcterms:W3CDTF">2019-07-24T11:30:05Z</dcterms:created>
  <dcterms:modified xsi:type="dcterms:W3CDTF">2019-07-30T12:13:45Z</dcterms:modified>
</cp:coreProperties>
</file>