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18" yWindow="-118" windowWidth="20736" windowHeight="11167"/>
  </bookViews>
  <sheets>
    <sheet name="зміни 06.09" sheetId="24" r:id="rId1"/>
  </sheets>
  <definedNames>
    <definedName name="_xlnm.Print_Titles" localSheetId="0">'зміни 06.09'!$9:$9</definedName>
    <definedName name="_xlnm.Print_Area" localSheetId="0">'зміни 06.09'!$A$1:$O$578</definedName>
  </definedNames>
  <calcPr calcId="181029"/>
</workbook>
</file>

<file path=xl/calcChain.xml><?xml version="1.0" encoding="utf-8"?>
<calcChain xmlns="http://schemas.openxmlformats.org/spreadsheetml/2006/main">
  <c r="G158" i="24" l="1"/>
  <c r="H158" i="24"/>
  <c r="I158" i="24"/>
  <c r="J158" i="24"/>
  <c r="K158" i="24"/>
  <c r="G159" i="24"/>
  <c r="H159" i="24"/>
  <c r="I159" i="24"/>
  <c r="J159" i="24"/>
  <c r="K159" i="24"/>
  <c r="H157" i="24"/>
  <c r="I157" i="24"/>
  <c r="J157" i="24"/>
  <c r="K157" i="24"/>
  <c r="G157" i="24"/>
  <c r="F108" i="24"/>
  <c r="F107" i="24"/>
  <c r="F106" i="24"/>
  <c r="F140" i="24" l="1"/>
  <c r="F141" i="24"/>
  <c r="F142" i="24"/>
  <c r="F143" i="24"/>
  <c r="F144" i="24"/>
  <c r="F145" i="24"/>
  <c r="F146" i="24"/>
  <c r="F147" i="24"/>
  <c r="F148" i="24"/>
  <c r="F149" i="24"/>
  <c r="F150" i="24"/>
  <c r="F151" i="24"/>
  <c r="F152" i="24"/>
  <c r="F153" i="24"/>
  <c r="F154" i="24"/>
  <c r="F155" i="24"/>
  <c r="F156" i="24"/>
  <c r="M156" i="24"/>
  <c r="M155" i="24"/>
  <c r="M153" i="24"/>
  <c r="M152" i="24"/>
  <c r="M150" i="24"/>
  <c r="M149" i="24"/>
  <c r="M147" i="24"/>
  <c r="M146" i="24"/>
  <c r="M144" i="24"/>
  <c r="M143" i="24"/>
  <c r="M141" i="24"/>
  <c r="M140" i="24"/>
  <c r="M138" i="24"/>
  <c r="M137" i="24"/>
  <c r="M134" i="24"/>
  <c r="M133" i="24"/>
  <c r="M131" i="24"/>
  <c r="M130" i="24"/>
  <c r="M128" i="24"/>
  <c r="M127" i="24"/>
  <c r="M125" i="24"/>
  <c r="M124" i="24"/>
  <c r="M122" i="24"/>
  <c r="M121" i="24"/>
  <c r="M13" i="24"/>
  <c r="M12" i="24"/>
  <c r="M16" i="24"/>
  <c r="M15" i="24"/>
  <c r="M19" i="24"/>
  <c r="M18" i="24"/>
  <c r="M22" i="24"/>
  <c r="M21" i="24"/>
  <c r="M25" i="24"/>
  <c r="M24" i="24"/>
  <c r="M29" i="24"/>
  <c r="M28" i="24"/>
  <c r="M32" i="24"/>
  <c r="M31" i="24"/>
  <c r="M36" i="24"/>
  <c r="M35" i="24"/>
  <c r="M42" i="24"/>
  <c r="M41" i="24"/>
  <c r="M45" i="24"/>
  <c r="M44" i="24"/>
  <c r="M48" i="24"/>
  <c r="M47" i="24"/>
  <c r="M52" i="24"/>
  <c r="M51" i="24"/>
  <c r="M55" i="24"/>
  <c r="M54" i="24"/>
  <c r="M58" i="24"/>
  <c r="M57" i="24"/>
  <c r="M62" i="24"/>
  <c r="M61" i="24"/>
  <c r="M65" i="24"/>
  <c r="M64" i="24"/>
  <c r="M69" i="24"/>
  <c r="M68" i="24"/>
  <c r="M72" i="24"/>
  <c r="M71" i="24"/>
  <c r="M75" i="24"/>
  <c r="M74" i="24"/>
  <c r="M79" i="24"/>
  <c r="M78" i="24"/>
  <c r="M82" i="24"/>
  <c r="M81" i="24"/>
  <c r="M86" i="24"/>
  <c r="M85" i="24"/>
  <c r="M89" i="24"/>
  <c r="M88" i="24"/>
  <c r="M93" i="24"/>
  <c r="M92" i="24"/>
  <c r="M118" i="24"/>
  <c r="M117" i="24"/>
  <c r="M115" i="24"/>
  <c r="M114" i="24"/>
  <c r="M112" i="24"/>
  <c r="M111" i="24"/>
  <c r="F99" i="24"/>
  <c r="F98" i="24"/>
  <c r="F97" i="24"/>
  <c r="F39" i="24"/>
  <c r="F38" i="24"/>
  <c r="F37" i="24"/>
  <c r="F52" i="24"/>
  <c r="F68" i="24"/>
  <c r="F88" i="24"/>
  <c r="F89" i="24"/>
  <c r="F69" i="24"/>
  <c r="I160" i="24" l="1"/>
  <c r="F158" i="24"/>
  <c r="F157" i="24"/>
  <c r="H160" i="24"/>
  <c r="K160" i="24"/>
  <c r="G160" i="24"/>
  <c r="J160" i="24"/>
  <c r="F159" i="24"/>
  <c r="F29" i="24"/>
  <c r="F44" i="24"/>
  <c r="F48" i="24"/>
  <c r="F62" i="24"/>
  <c r="F75" i="24"/>
  <c r="F112" i="24"/>
  <c r="F133" i="24"/>
  <c r="F138" i="24"/>
  <c r="F21" i="24"/>
  <c r="F25" i="24"/>
  <c r="F24" i="24"/>
  <c r="F41" i="24"/>
  <c r="F58" i="24"/>
  <c r="F57" i="24"/>
  <c r="F64" i="24"/>
  <c r="F81" i="24"/>
  <c r="F85" i="24"/>
  <c r="F104" i="24"/>
  <c r="F111" i="24"/>
  <c r="F114" i="24"/>
  <c r="F117" i="24"/>
  <c r="F121" i="24"/>
  <c r="F124" i="24"/>
  <c r="F128" i="24"/>
  <c r="F127" i="24"/>
  <c r="F130" i="24"/>
  <c r="F134" i="24"/>
  <c r="F137" i="24"/>
  <c r="F22" i="24"/>
  <c r="F45" i="24"/>
  <c r="F47" i="24"/>
  <c r="F54" i="24"/>
  <c r="F15" i="24"/>
  <c r="F19" i="24"/>
  <c r="F18" i="24"/>
  <c r="F42" i="24"/>
  <c r="F55" i="24"/>
  <c r="F65" i="24"/>
  <c r="F72" i="24"/>
  <c r="F79" i="24"/>
  <c r="F82" i="24"/>
  <c r="F93" i="24"/>
  <c r="F95" i="24"/>
  <c r="F102" i="24"/>
  <c r="F105" i="24"/>
  <c r="F115" i="24"/>
  <c r="F118" i="24"/>
  <c r="F122" i="24"/>
  <c r="F125" i="24"/>
  <c r="F131" i="24"/>
  <c r="F16" i="24"/>
  <c r="F28" i="24"/>
  <c r="F32" i="24"/>
  <c r="F31" i="24"/>
  <c r="F36" i="24"/>
  <c r="F35" i="24"/>
  <c r="F51" i="24"/>
  <c r="F61" i="24"/>
  <c r="F71" i="24"/>
  <c r="F74" i="24"/>
  <c r="F78" i="24"/>
  <c r="F86" i="24"/>
  <c r="F92" i="24"/>
  <c r="F96" i="24"/>
  <c r="F101" i="24"/>
  <c r="F13" i="24"/>
  <c r="F12" i="24"/>
  <c r="F160" i="24" l="1"/>
  <c r="H567" i="24" l="1"/>
  <c r="I567" i="24"/>
  <c r="J567" i="24"/>
  <c r="K567" i="24"/>
  <c r="H563" i="24"/>
  <c r="I563" i="24"/>
  <c r="J563" i="24"/>
  <c r="K563" i="24"/>
  <c r="H536" i="24"/>
  <c r="I536" i="24"/>
  <c r="J536" i="24"/>
  <c r="K536" i="24"/>
  <c r="H531" i="24"/>
  <c r="I531" i="24"/>
  <c r="J531" i="24"/>
  <c r="K531" i="24"/>
  <c r="H515" i="24"/>
  <c r="J515" i="24"/>
  <c r="K515" i="24"/>
  <c r="H424" i="24"/>
  <c r="I424" i="24"/>
  <c r="J424" i="24"/>
  <c r="K424" i="24"/>
  <c r="H402" i="24"/>
  <c r="I402" i="24"/>
  <c r="J402" i="24"/>
  <c r="K402" i="24"/>
  <c r="H395" i="24"/>
  <c r="I395" i="24"/>
  <c r="J395" i="24"/>
  <c r="K395" i="24"/>
  <c r="H308" i="24"/>
  <c r="I308" i="24"/>
  <c r="J308" i="24"/>
  <c r="K308" i="24"/>
  <c r="H270" i="24"/>
  <c r="I270" i="24"/>
  <c r="J270" i="24"/>
  <c r="K270" i="24"/>
  <c r="H235" i="24"/>
  <c r="I235" i="24"/>
  <c r="J235" i="24"/>
  <c r="K235" i="24"/>
  <c r="H182" i="24"/>
  <c r="I182" i="24"/>
  <c r="J182" i="24"/>
  <c r="K182" i="24"/>
  <c r="G424" i="24" l="1"/>
  <c r="F423" i="24"/>
  <c r="F422" i="24"/>
  <c r="F413" i="24"/>
  <c r="F408" i="24"/>
  <c r="F394" i="24"/>
  <c r="F261" i="24" l="1"/>
  <c r="F260" i="24"/>
  <c r="F494" i="24"/>
  <c r="F493" i="24"/>
  <c r="I495" i="24"/>
  <c r="F495" i="24" s="1"/>
  <c r="F306" i="24"/>
  <c r="G531" i="24"/>
  <c r="F255" i="24"/>
  <c r="F307" i="24"/>
  <c r="F259" i="24" l="1"/>
  <c r="F258" i="24"/>
  <c r="N277" i="24"/>
  <c r="F294" i="24"/>
  <c r="F295" i="24"/>
  <c r="F296" i="24"/>
  <c r="F297" i="24"/>
  <c r="F298" i="24"/>
  <c r="F293" i="24"/>
  <c r="G308" i="24"/>
  <c r="F310" i="24"/>
  <c r="F311" i="24"/>
  <c r="F312" i="24"/>
  <c r="N276" i="24"/>
  <c r="F288" i="24"/>
  <c r="F287" i="24"/>
  <c r="F286" i="24"/>
  <c r="F285" i="24"/>
  <c r="F284" i="24"/>
  <c r="F283" i="24"/>
  <c r="F282" i="24"/>
  <c r="F281" i="24"/>
  <c r="F280" i="24"/>
  <c r="F279" i="24"/>
  <c r="F278" i="24"/>
  <c r="F277" i="24"/>
  <c r="F308" i="24" l="1"/>
  <c r="G395" i="24"/>
  <c r="F395" i="24" s="1"/>
  <c r="F290" i="24"/>
  <c r="F291" i="24"/>
  <c r="F292" i="24"/>
  <c r="F289" i="24"/>
  <c r="F299" i="24"/>
  <c r="F300" i="24"/>
  <c r="F301" i="24"/>
  <c r="F302" i="24"/>
  <c r="F303" i="24"/>
  <c r="F304" i="24"/>
  <c r="F305" i="24"/>
  <c r="F276" i="24" l="1"/>
  <c r="F392" i="24"/>
  <c r="F393" i="24"/>
  <c r="G515" i="24" l="1"/>
  <c r="F256" i="24" l="1"/>
  <c r="F257" i="24"/>
  <c r="F514" i="24"/>
  <c r="F513" i="24"/>
  <c r="G270" i="24"/>
  <c r="F269" i="24"/>
  <c r="F511" i="24"/>
  <c r="F268" i="24" l="1"/>
  <c r="F267" i="24"/>
  <c r="F253" i="24"/>
  <c r="F262" i="24"/>
  <c r="F263" i="24"/>
  <c r="F434" i="24" l="1"/>
  <c r="F266" i="24" l="1"/>
  <c r="F252" i="24"/>
  <c r="F421" i="24"/>
  <c r="F265" i="24" l="1"/>
  <c r="F264" i="24"/>
  <c r="F251" i="24" l="1"/>
  <c r="F250" i="24"/>
  <c r="F349" i="24" l="1"/>
  <c r="F420" i="24"/>
  <c r="F419" i="24"/>
  <c r="G567" i="24"/>
  <c r="F566" i="24"/>
  <c r="F565" i="24"/>
  <c r="G563" i="24"/>
  <c r="F562" i="24"/>
  <c r="F561" i="24"/>
  <c r="F560" i="24"/>
  <c r="F559" i="24"/>
  <c r="F558" i="24"/>
  <c r="F556" i="24"/>
  <c r="F555" i="24"/>
  <c r="F554" i="24"/>
  <c r="F553" i="24"/>
  <c r="F551" i="24"/>
  <c r="F550" i="24"/>
  <c r="F549" i="24"/>
  <c r="F548" i="24"/>
  <c r="F547" i="24"/>
  <c r="F546" i="24"/>
  <c r="F544" i="24"/>
  <c r="F543" i="24"/>
  <c r="F541" i="24"/>
  <c r="G536" i="24"/>
  <c r="F533" i="24"/>
  <c r="F530" i="24"/>
  <c r="F529" i="24"/>
  <c r="F528" i="24"/>
  <c r="F527" i="24"/>
  <c r="F526" i="24"/>
  <c r="F525" i="24"/>
  <c r="F524" i="24"/>
  <c r="F521" i="24"/>
  <c r="F520" i="24"/>
  <c r="F519" i="24"/>
  <c r="F518" i="24"/>
  <c r="F517" i="24"/>
  <c r="F512" i="24"/>
  <c r="F510" i="24"/>
  <c r="F509" i="24"/>
  <c r="F508" i="24"/>
  <c r="F507" i="24"/>
  <c r="F506" i="24"/>
  <c r="F505" i="24"/>
  <c r="F504" i="24"/>
  <c r="F503" i="24"/>
  <c r="F502" i="24"/>
  <c r="F500" i="24"/>
  <c r="F499" i="24"/>
  <c r="F497" i="24"/>
  <c r="F491" i="24"/>
  <c r="F490" i="24"/>
  <c r="F489" i="24"/>
  <c r="F488" i="24"/>
  <c r="F487" i="24"/>
  <c r="F486" i="24"/>
  <c r="I485" i="24"/>
  <c r="I515" i="24" s="1"/>
  <c r="F483" i="24"/>
  <c r="F482" i="24"/>
  <c r="F481" i="24"/>
  <c r="F480" i="24"/>
  <c r="F478" i="24"/>
  <c r="F477" i="24"/>
  <c r="F476" i="24"/>
  <c r="F475" i="24"/>
  <c r="F474" i="24"/>
  <c r="F473" i="24"/>
  <c r="F471" i="24"/>
  <c r="F470" i="24"/>
  <c r="F469" i="24"/>
  <c r="F468" i="24"/>
  <c r="F465" i="24"/>
  <c r="F464" i="24"/>
  <c r="F463" i="24"/>
  <c r="F462" i="24"/>
  <c r="F460" i="24"/>
  <c r="F459" i="24"/>
  <c r="F458" i="24"/>
  <c r="F457" i="24"/>
  <c r="F456" i="24"/>
  <c r="F455" i="24"/>
  <c r="F454" i="24"/>
  <c r="F453" i="24"/>
  <c r="F452" i="24"/>
  <c r="F451" i="24"/>
  <c r="F448" i="24"/>
  <c r="F447" i="24"/>
  <c r="F446" i="24"/>
  <c r="F444" i="24"/>
  <c r="F443" i="24"/>
  <c r="F441" i="24"/>
  <c r="F440" i="24"/>
  <c r="F439" i="24"/>
  <c r="F438" i="24"/>
  <c r="F436" i="24"/>
  <c r="F433" i="24"/>
  <c r="F432" i="24"/>
  <c r="F431" i="24"/>
  <c r="F430" i="24"/>
  <c r="F429" i="24"/>
  <c r="F428" i="24"/>
  <c r="F416" i="24"/>
  <c r="F415" i="24"/>
  <c r="F412" i="24"/>
  <c r="F411" i="24"/>
  <c r="F410" i="24"/>
  <c r="F409" i="24"/>
  <c r="F407" i="24"/>
  <c r="F406" i="24"/>
  <c r="F405" i="24"/>
  <c r="F404" i="24"/>
  <c r="G402" i="24"/>
  <c r="F401" i="24"/>
  <c r="F400" i="24"/>
  <c r="F399" i="24"/>
  <c r="F398" i="24"/>
  <c r="F397" i="24"/>
  <c r="F391" i="24"/>
  <c r="F390" i="24"/>
  <c r="F389" i="24"/>
  <c r="F388" i="24"/>
  <c r="F387" i="24"/>
  <c r="F386" i="24"/>
  <c r="F385" i="24"/>
  <c r="F384" i="24"/>
  <c r="F383" i="24"/>
  <c r="F382" i="24"/>
  <c r="F381" i="24"/>
  <c r="F380" i="24"/>
  <c r="F379" i="24"/>
  <c r="F378" i="24"/>
  <c r="F377" i="24"/>
  <c r="F376" i="24"/>
  <c r="F375" i="24"/>
  <c r="F374" i="24"/>
  <c r="F373" i="24"/>
  <c r="F372" i="24"/>
  <c r="F371" i="24"/>
  <c r="F370" i="24"/>
  <c r="F369" i="24"/>
  <c r="F368" i="24"/>
  <c r="F367" i="24"/>
  <c r="F365" i="24"/>
  <c r="F364" i="24"/>
  <c r="F363" i="24"/>
  <c r="F362" i="24"/>
  <c r="F361" i="24"/>
  <c r="F360" i="24"/>
  <c r="F359" i="24"/>
  <c r="F358" i="24"/>
  <c r="F357" i="24"/>
  <c r="F356" i="24"/>
  <c r="F355" i="24"/>
  <c r="F354" i="24"/>
  <c r="F353" i="24"/>
  <c r="F352" i="24"/>
  <c r="F351" i="24"/>
  <c r="F350" i="24"/>
  <c r="F348" i="24"/>
  <c r="F347" i="24"/>
  <c r="F346" i="24"/>
  <c r="F345" i="24"/>
  <c r="F344" i="24"/>
  <c r="F343" i="24"/>
  <c r="F342" i="24"/>
  <c r="F341" i="24"/>
  <c r="F340" i="24"/>
  <c r="F339" i="24"/>
  <c r="F338" i="24"/>
  <c r="F337" i="24"/>
  <c r="F336" i="24"/>
  <c r="F335" i="24"/>
  <c r="F334" i="24"/>
  <c r="F333" i="24"/>
  <c r="F332" i="24"/>
  <c r="F331" i="24"/>
  <c r="F330" i="24"/>
  <c r="F329" i="24"/>
  <c r="F328" i="24"/>
  <c r="F327" i="24"/>
  <c r="F326" i="24"/>
  <c r="F325" i="24"/>
  <c r="F324" i="24"/>
  <c r="F323" i="24"/>
  <c r="F322" i="24"/>
  <c r="F321" i="24"/>
  <c r="F320" i="24"/>
  <c r="F319" i="24"/>
  <c r="F318" i="24"/>
  <c r="F317" i="24"/>
  <c r="F316" i="24"/>
  <c r="F315" i="24"/>
  <c r="F314" i="24"/>
  <c r="F313" i="24"/>
  <c r="F275" i="24"/>
  <c r="F274" i="24"/>
  <c r="F273" i="24"/>
  <c r="F272" i="24"/>
  <c r="F249" i="24"/>
  <c r="F248" i="24"/>
  <c r="F247" i="24"/>
  <c r="F246" i="24"/>
  <c r="F245" i="24"/>
  <c r="F244" i="24"/>
  <c r="F243" i="24"/>
  <c r="F242" i="24"/>
  <c r="F241" i="24"/>
  <c r="F240" i="24"/>
  <c r="F239" i="24"/>
  <c r="F238" i="24"/>
  <c r="G235" i="24"/>
  <c r="F234" i="24"/>
  <c r="F233" i="24"/>
  <c r="F232" i="24"/>
  <c r="F231" i="24"/>
  <c r="F230" i="24"/>
  <c r="F229" i="24"/>
  <c r="F227" i="24"/>
  <c r="F226" i="24"/>
  <c r="F225" i="24"/>
  <c r="F224" i="24"/>
  <c r="F223" i="24"/>
  <c r="F222" i="24"/>
  <c r="F221" i="24"/>
  <c r="F220" i="24"/>
  <c r="F219" i="24"/>
  <c r="F218" i="24"/>
  <c r="F217" i="24"/>
  <c r="F216" i="24"/>
  <c r="F215" i="24"/>
  <c r="F214" i="24"/>
  <c r="F213" i="24"/>
  <c r="F212" i="24"/>
  <c r="F210" i="24"/>
  <c r="F209" i="24"/>
  <c r="F207" i="24"/>
  <c r="F206" i="24"/>
  <c r="F205" i="24"/>
  <c r="F204" i="24"/>
  <c r="F203" i="24"/>
  <c r="F201" i="24"/>
  <c r="F200" i="24"/>
  <c r="F198" i="24"/>
  <c r="F197" i="24"/>
  <c r="F196" i="24"/>
  <c r="F195" i="24"/>
  <c r="F194" i="24"/>
  <c r="F193" i="24"/>
  <c r="F192" i="24"/>
  <c r="F190" i="24"/>
  <c r="F189" i="24"/>
  <c r="F188" i="24"/>
  <c r="F187" i="24"/>
  <c r="F186" i="24"/>
  <c r="F185" i="24"/>
  <c r="G182" i="24"/>
  <c r="F181" i="24"/>
  <c r="F180" i="24"/>
  <c r="F178" i="24"/>
  <c r="F177" i="24"/>
  <c r="F175" i="24"/>
  <c r="F173" i="24"/>
  <c r="F171" i="24"/>
  <c r="F167" i="24"/>
  <c r="F166" i="24"/>
  <c r="F164" i="24"/>
  <c r="F163" i="24"/>
  <c r="F139" i="24"/>
  <c r="F136" i="24"/>
  <c r="F132" i="24"/>
  <c r="F129" i="24"/>
  <c r="F126" i="24"/>
  <c r="F123" i="24"/>
  <c r="F120" i="24"/>
  <c r="F116" i="24"/>
  <c r="F113" i="24"/>
  <c r="F110" i="24"/>
  <c r="F103" i="24"/>
  <c r="F100" i="24"/>
  <c r="F94" i="24"/>
  <c r="F91" i="24"/>
  <c r="F87" i="24"/>
  <c r="F84" i="24"/>
  <c r="F80" i="24"/>
  <c r="F77" i="24"/>
  <c r="F73" i="24"/>
  <c r="F70" i="24"/>
  <c r="F67" i="24"/>
  <c r="F63" i="24"/>
  <c r="F60" i="24"/>
  <c r="F56" i="24"/>
  <c r="F53" i="24"/>
  <c r="F50" i="24"/>
  <c r="F46" i="24"/>
  <c r="F43" i="24"/>
  <c r="F40" i="24"/>
  <c r="F34" i="24"/>
  <c r="F30" i="24"/>
  <c r="F27" i="24"/>
  <c r="F23" i="24"/>
  <c r="F20" i="24"/>
  <c r="F17" i="24"/>
  <c r="F14" i="24"/>
  <c r="F11" i="24"/>
  <c r="I568" i="24" l="1"/>
  <c r="J568" i="24"/>
  <c r="J574" i="24" s="1"/>
  <c r="K568" i="24"/>
  <c r="K574" i="24" s="1"/>
  <c r="H568" i="24"/>
  <c r="H574" i="24" s="1"/>
  <c r="F485" i="24"/>
  <c r="F515" i="24"/>
  <c r="F235" i="24"/>
  <c r="F563" i="24"/>
  <c r="F567" i="24"/>
  <c r="F182" i="24"/>
  <c r="F270" i="24"/>
  <c r="F402" i="24"/>
  <c r="F531" i="24"/>
  <c r="F424" i="24"/>
  <c r="G568" i="24"/>
  <c r="G574" i="24" s="1"/>
  <c r="F536" i="24"/>
  <c r="I574" i="24" l="1"/>
  <c r="F568" i="24" l="1"/>
  <c r="F574" i="24" s="1"/>
</calcChain>
</file>

<file path=xl/sharedStrings.xml><?xml version="1.0" encoding="utf-8"?>
<sst xmlns="http://schemas.openxmlformats.org/spreadsheetml/2006/main" count="2011" uniqueCount="1083">
  <si>
    <t>№
з/п</t>
  </si>
  <si>
    <t>Зміст заходу</t>
  </si>
  <si>
    <t xml:space="preserve">Термін
виконан-
ня </t>
  </si>
  <si>
    <t>Виконавець</t>
  </si>
  <si>
    <t>Очікуваний 
результат</t>
  </si>
  <si>
    <t>Всього</t>
  </si>
  <si>
    <t>у тому числі за рахунок коштів:</t>
  </si>
  <si>
    <t>місцевих бюджетів</t>
  </si>
  <si>
    <t>підпри-
ємств</t>
  </si>
  <si>
    <t>інших 
джерел</t>
  </si>
  <si>
    <t>найменування показника</t>
  </si>
  <si>
    <t>значення показника</t>
  </si>
  <si>
    <t>№ і назва завдання Стратегії розвитку Донецької області на період до 2027 року</t>
  </si>
  <si>
    <t>Витрати на реалізацію, тис.грн</t>
  </si>
  <si>
    <t>Держав-
ного
бюджету</t>
  </si>
  <si>
    <t>обласного
бюджету</t>
  </si>
  <si>
    <t>Ціль 3. Ефективне управління та безпека в умовах зовнішніх і внутрішніх викликів</t>
  </si>
  <si>
    <t xml:space="preserve"> бюджету територіальної громади</t>
  </si>
  <si>
    <t>1</t>
  </si>
  <si>
    <t>5 од.</t>
  </si>
  <si>
    <t>-</t>
  </si>
  <si>
    <t>3.2.1 Підвищення якості та доступності адміністративних та соціальних послуг для усіх верств населення</t>
  </si>
  <si>
    <t>Служба у справах дітей</t>
  </si>
  <si>
    <t>Забезпечення фінансування ЄІАС "Діти"</t>
  </si>
  <si>
    <t>кількість придбаних комп'ютерів</t>
  </si>
  <si>
    <t>2 од.</t>
  </si>
  <si>
    <t>кількість дітей, яким надана комплексна допомога, які опинилися у складних життєвих обставинах</t>
  </si>
  <si>
    <t>110 осіб</t>
  </si>
  <si>
    <t>4 од.</t>
  </si>
  <si>
    <t>3.2.3 Поліпшення житлових умов населення</t>
  </si>
  <si>
    <t>кількість придбаного житла</t>
  </si>
  <si>
    <t>3 од.</t>
  </si>
  <si>
    <t>Усього по Розділу 16</t>
  </si>
  <si>
    <t>Забезпечити виплату допомоги на дітей, які перебувають під опікою чи піклуванням, згідно з Законом України «Про державну допомогу сім'ям з дітьми» від 22.03.2001 № 2334-ІІІ</t>
  </si>
  <si>
    <t>Управління соціального захисту населення</t>
  </si>
  <si>
    <t>кількість  сімей, яким призначена допомога на дітей</t>
  </si>
  <si>
    <t>Надання допомоги згідно з Законом України від 18.05.2004 №1727-IV «Про державну соціальну допомогу особам, які не мають права на пенсію та особам з інвалідністю»</t>
  </si>
  <si>
    <t>кількість отримувачів допомоги</t>
  </si>
  <si>
    <t>Надання щомісячної грошової допомоги особі, яка проживає разом з особою з інвалідністю І та ІІ групи внаслідок психічного розладу, який за висновком лікарської комісії медичного закладу потребує постійного стороннього догляду, на догляд за ним, згідно з постановою КМУ від 02.08.2000 № 1192</t>
  </si>
  <si>
    <t>Забезпечити виплату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згідно з постановою КМУ від  22.02.2006 №189</t>
  </si>
  <si>
    <t>Усього по Розділу 18</t>
  </si>
  <si>
    <t>35 осіб</t>
  </si>
  <si>
    <t>Надання державної соціальної допомоги особам з інвалідністю з дитинства та дітям з інвалідністю, відповідно до Закону України від 16.11.2000 №2109-ІІІ</t>
  </si>
  <si>
    <t>кількість громадян, яким призначено компенсацію</t>
  </si>
  <si>
    <t>Забезпечити виплату соціальних стипендій студентам (курсантам) вищих навчальних закладів (відповідно до Постанови КМУ від 28.12.2016 №1045)</t>
  </si>
  <si>
    <t>кількість студентів, які отримали виплату</t>
  </si>
  <si>
    <t>1830 осіб</t>
  </si>
  <si>
    <t>кількість отримувачів пільг</t>
  </si>
  <si>
    <t>Забезпечити надання пільг батькам загиблих в Афганістані  в межах норм споживання</t>
  </si>
  <si>
    <t xml:space="preserve">кількість сімей, яким надано пільги </t>
  </si>
  <si>
    <t>Надання разової грошової допомоги батькам загиблим в Афганістані</t>
  </si>
  <si>
    <t>кількість сімей, які отримали грошову допомогу</t>
  </si>
  <si>
    <t xml:space="preserve">Надання матеріальної допомоги на відшкодування витрат на проведення поховання одиноких батьків, загиблих в Афганістані або встановлення надгробка за зверненням особи, яка здійснила поховання </t>
  </si>
  <si>
    <t>2 особи</t>
  </si>
  <si>
    <t>Надання пільг на житлово-комунальні послуги Почесним громадянам міста та їх вдовам</t>
  </si>
  <si>
    <t>кількість  отримувачів пільг</t>
  </si>
  <si>
    <t>Надання пільг на послуги зв'язку (абон.плата) за  користування стаціонарним телефоном Почесним громадянам міста та їх вдовам</t>
  </si>
  <si>
    <t>10 осіб</t>
  </si>
  <si>
    <t>Безкоштовне отримання ліків за рецептами лікарів Почесним громадянам міста та їх вдовам</t>
  </si>
  <si>
    <t>кількість  отримувачів за рецептами ліків</t>
  </si>
  <si>
    <t>18 осіб</t>
  </si>
  <si>
    <t>Безоплатне зубопротезування   (крім протезування з дорогоцінних металів) Почесним громадянам міста та їх вдовам</t>
  </si>
  <si>
    <t>кількість отримувачів послуги</t>
  </si>
  <si>
    <t>6 осіб</t>
  </si>
  <si>
    <t>Надання  щорічної матеріальної допомоги Почесним громадянам міста у розмірі 3 встановленим законом прожиткових мінімумів</t>
  </si>
  <si>
    <t>кількість отримувачів матеріальної допомоги</t>
  </si>
  <si>
    <t>13 осіб</t>
  </si>
  <si>
    <t>Надання матеріальної допомоги до ювілейних дат Почесним громадянам міста</t>
  </si>
  <si>
    <t>1 особа</t>
  </si>
  <si>
    <t>Надання грошової допомоги на поховання та встановлення надгробка Почесним громадянам міста</t>
  </si>
  <si>
    <t xml:space="preserve">кількість отримувачів грошової допомоги  </t>
  </si>
  <si>
    <t>17 осіб</t>
  </si>
  <si>
    <t>Надання пільг на послуги зв'язку (абон.плата) за користування  стаціонарним телефоном</t>
  </si>
  <si>
    <t>Забезпечити виплату компенсацій громадянам згідно з Законом України "Про статус та соціальний захист громадян, які постраждали внаслідок Чорнобильської катастрофи"</t>
  </si>
  <si>
    <t>кількість отримувачів компенсації</t>
  </si>
  <si>
    <t xml:space="preserve">Надання матеріальної допомоги на виконання капітального ремонту квартир (будинків) громадян, які мають на це право </t>
  </si>
  <si>
    <t xml:space="preserve">кількість отримувачів матеріальної допомоги       </t>
  </si>
  <si>
    <t>9 од.</t>
  </si>
  <si>
    <t xml:space="preserve">Забезпечити санаторно-курортне лікування громадян, згідно з Законом України "Про статус та соціальний захист громадян, які постраждали внаслідок Чорнобильської катастрофи"
</t>
  </si>
  <si>
    <t>кількість  забезпечених санаторно-курортним лікуванням</t>
  </si>
  <si>
    <t>Надання компенсації за невикористане санаторно -курортне лікування громадянам, які постраждали внаслідок Чорнобильської катастрофи</t>
  </si>
  <si>
    <t xml:space="preserve">кількість отримувачів компенсації </t>
  </si>
  <si>
    <t>5 осіб</t>
  </si>
  <si>
    <t>Провести передоплату періодичних видань для малозабезпечених верств населення та осіб з інвалідністю</t>
  </si>
  <si>
    <t xml:space="preserve">кількість  передплачених примірників </t>
  </si>
  <si>
    <t>473 од.</t>
  </si>
  <si>
    <t>Провести передоплату періодичних видань для  ветеранів війни та праці</t>
  </si>
  <si>
    <t>477 од.</t>
  </si>
  <si>
    <t>Сприяння підтримки громадським організаціям міста ветеранів та осіб з інвалідністю соціального спрямування (за конкурсом)</t>
  </si>
  <si>
    <t>кількість отримувачів підтримки</t>
  </si>
  <si>
    <t>Надання компенсаційних виплат на пільговий проїзд                       автомобільним транспортом окремим категоріям громадян</t>
  </si>
  <si>
    <t>кількість отримувачів пільг на право безоплатного проїзду</t>
  </si>
  <si>
    <t xml:space="preserve"> Надання компенсаційних виплат на пільговий проїзд електротранспортом окремим категоріям громадян</t>
  </si>
  <si>
    <t>Надання компенсаційних виплат на пільговий проїзд залізничним транспортом окремим категоріям громадян</t>
  </si>
  <si>
    <t>кількість сімей, які отримали допомогу</t>
  </si>
  <si>
    <t xml:space="preserve">Надання матеріальної допомоги військовослужбовцям, звільненим з військової строкової служби 
</t>
  </si>
  <si>
    <t xml:space="preserve">Забезпечити санаторно-курортним лікуванням ветеранів війни </t>
  </si>
  <si>
    <t>кількість забезпечених санаторно-курортним лікуванням</t>
  </si>
  <si>
    <t>15 осіб</t>
  </si>
  <si>
    <t>Забезпечити санаторно-курортним лікуванням: ветеранів війни  у санаторіях, підпорядкованих Мінсоцполітики України</t>
  </si>
  <si>
    <t>Надання грошової компенсації замість санаторно-курортної путівки та вартості самостійного санаторно-курортного лікування  осібам з інвалідністю внаслідок війни</t>
  </si>
  <si>
    <t>кількість  забезпечених компенсацією за санаторно-курортне лікування</t>
  </si>
  <si>
    <t>Надання грошової компенсації замість санаторно-курортної путівки та вартості самостійного санаторно-курортного лікування деяким категоріям осіб з інвалідністю</t>
  </si>
  <si>
    <t>кількість забезпечених  компенсацією за санаторно-курортне лікування</t>
  </si>
  <si>
    <t>Надання матеріальної допомоги прийомним сім'ям та будинкам сімейного типу до Дня захисту дітей</t>
  </si>
  <si>
    <t>кількість сімей отримувачів матеріальної допомоги</t>
  </si>
  <si>
    <t>23 од.</t>
  </si>
  <si>
    <t>38 осіб</t>
  </si>
  <si>
    <t>11 осіб</t>
  </si>
  <si>
    <t>Забезпечити санаторно -курортним лікуванням:              осіб з інвалідністю загального захворювання та осіб з інвалідністю з дитинства</t>
  </si>
  <si>
    <t>43 особи</t>
  </si>
  <si>
    <t>Надання матеріальної допомоги цивільним особам, які зазнали поранень та ушкоджень здоров'я, отриманих під час проведення АТО/ООС</t>
  </si>
  <si>
    <t xml:space="preserve">Надання допомоги на поховання особам, які здійснили поховання громадян, що не перебували в трудових відносинах на день смерті </t>
  </si>
  <si>
    <t>150 осіб</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</si>
  <si>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трудові заслуги перед  Батьківщиною-Герої Соціалістичної Праці, Герої України та повні кавалери ордена Трудової Слави</t>
  </si>
  <si>
    <t>кількість отримувачів грошової компенсації</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</si>
  <si>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</si>
  <si>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 xml:space="preserve">кількість отримувачів компенсації
</t>
  </si>
  <si>
    <t>Надання матеріальної допомоги особам, позбавленим особистої свободи незаконними збройними формуваннями на тимчасово окупованих територіях України, у зв'язку з громадською або політичною діяльністю таких осіб та членів їх сімей</t>
  </si>
  <si>
    <t xml:space="preserve">Забезпечити надання  матеріальної допомоги  постраждалим внаслідок Чорнобильської катастрофи </t>
  </si>
  <si>
    <t>Забезпечення виплати матеріальної допомоги тяжкохворим та онкохворим громадянам з числа постраждалих внаслідок Чорнобильської катастрофи</t>
  </si>
  <si>
    <t>Надання пільг особам з інвалідністю 1-2 груп по зору за користування стаціонарним телефоном</t>
  </si>
  <si>
    <t>кількість отримувачів пільги</t>
  </si>
  <si>
    <t xml:space="preserve">Надання разової грошової допомоги непрацюючим працездатним особам, з числа онкохворих, яким не встановлено групу інвалідності </t>
  </si>
  <si>
    <t>100 осіб</t>
  </si>
  <si>
    <t>Надання державної соціальної допомоги на дітей - сиріт та дітей, позбавлених батьківського піклування, грошового забезпечення батькам - 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та патронатного вихователя, підтримку малих групових будинків</t>
  </si>
  <si>
    <t>кількість  отримувачів  допомоги</t>
  </si>
  <si>
    <t>Забезпечення оздоровлення та відпочинку дітей, які потребують особливої соціальної уваги та підтримки за путівками отриманими від Донецької обласної державної адміністрації (в тому числі УДЦ "Молода гвардія" м.Одеса, МДЦ "Артек" м.Київ)</t>
  </si>
  <si>
    <t>кількість  оздоровлених дітей</t>
  </si>
  <si>
    <t>50 осіб</t>
  </si>
  <si>
    <t>Часткове або повне відшкодування вартості путівки дитячим закладам оздоровлення та відпочинку Донецької області за послуги з оздоровлення та відпочинку дітей, які потребують особливої соціальної уваги та підтримки та дітей, які виховуються в сім'ях з дітьми</t>
  </si>
  <si>
    <t>Організація безпечного перевезення дітей до місця оздоровлення і відпочинку та у зворотньому напрямку ( в тому числі: сплата автотранспортних послуг, оплата праці супроводжуючих осіб, придбання та бронювання квитків, оплата добових, проживання тощо)</t>
  </si>
  <si>
    <t>кількість послуг, які будуть надані при перевезенні дітей</t>
  </si>
  <si>
    <t>60 од.</t>
  </si>
  <si>
    <t>Управління соціального захисту населення, недержавні громадські організації соціального спрямування</t>
  </si>
  <si>
    <t xml:space="preserve">кількість отримувачів послуг </t>
  </si>
  <si>
    <t>40 осіб</t>
  </si>
  <si>
    <t>Надання послуг з перевезення дітей з інвалідністю КУ "Центр комплексної реабілітації для осіб (дітей) з інвалідністю Слов'янської міської ради"</t>
  </si>
  <si>
    <t>КУ «Центр комплексної реабілітації для осіб (дітей) з інвалідністю Слов'янської міської ради»</t>
  </si>
  <si>
    <t>64 особи</t>
  </si>
  <si>
    <t>КУ "Центр обліку бездомних осіб з будинком нічного перебування  Слов'янської міської ради"</t>
  </si>
  <si>
    <t>кількість відремонтованих приміщень</t>
  </si>
  <si>
    <t>1 од.</t>
  </si>
  <si>
    <t>кількість придбаного обладнання і предметів довгосрокового користування</t>
  </si>
  <si>
    <t>20 од.</t>
  </si>
  <si>
    <t xml:space="preserve">КУ "Центр обліку бездомних осіб з будинком нічного перебування  Слов'янської міської ради" </t>
  </si>
  <si>
    <t>250 осіб</t>
  </si>
  <si>
    <t>Здійсненя заходів із забезпечення безперешкодного доступу осіб з інвалідністю в установу ( обладнання пандусу та санітарно - гігієнічної кімнати)</t>
  </si>
  <si>
    <t>Створення служби "Соціальне таксі" на території м.Слов'янська</t>
  </si>
  <si>
    <t>КУ "Територіальний центр соціального обслуговування (надання соціальних послуг) Слов'янської міської ради Донецької області"</t>
  </si>
  <si>
    <t xml:space="preserve">  87 осіб      /щомісячно</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</si>
  <si>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меблів для гардеробної кімнати та ізолятору</t>
  </si>
  <si>
    <t xml:space="preserve">Розробка ПКД для забезпечення доступності будівлі  територіального центру соціального обслуговування для осіб з інвалідністю-візочників </t>
  </si>
  <si>
    <t xml:space="preserve"> кількість комплектів ПКД</t>
  </si>
  <si>
    <t>Виявлення потреб населення у соціальних послугах на теріторії м. Слов'янська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</si>
  <si>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</si>
  <si>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кількість отримувачів послуг</t>
  </si>
  <si>
    <t>1000 осіб</t>
  </si>
  <si>
    <t>Розробка заходів по задоволенню потреби у соціальних послугах із залученням представників інститутів громадянського суспільства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</si>
  <si>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</si>
  <si>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Розробка ПКД з капітального ремонту фасаду будівлі установи за адресою: вул.Вільна,7а, м.Слов'янськ</t>
  </si>
  <si>
    <t>кількість комплектів ПКд</t>
  </si>
  <si>
    <t>Укріпити матеріально-технічну базу територіального центру соціального обслуговування у відповідності з вимогами Державних стандартів (оплата комунальних послуг, заробітна плата, прибдання обладнання і предметів довгострокового користування)</t>
  </si>
  <si>
    <t>15 од.</t>
  </si>
  <si>
    <t>Здійснення моніторингу та оцінки соціальних послуг з оприлюдненням результатів</t>
  </si>
  <si>
    <t>кількість виявлених</t>
  </si>
  <si>
    <t>Здійснення прийому осіб з інваліднісю щодо забезпечення їх технічними та іншими засобами реабілітації</t>
  </si>
  <si>
    <t>кількість отримувачів засобів</t>
  </si>
  <si>
    <t>400 осіб</t>
  </si>
  <si>
    <t>Надання грошової допомоги постраждалим, житло яких пошкоджено внаслідок надзвичайної ситуації в період проведення АТО/ООС, які залишилися на попередньому місці проживання</t>
  </si>
  <si>
    <t>90 осіб</t>
  </si>
  <si>
    <t>Надати грошову та натуральну допомогу малозабезпеченим сім'ям, самотнім пенсіонерам, особам з інвалідністю</t>
  </si>
  <si>
    <t>670 осіб</t>
  </si>
  <si>
    <t>Надання грошової допомоги особам, які досягли 100 річного віку</t>
  </si>
  <si>
    <t>Надання матеріальної допомоги бездомним громадянам, та особам звільненим з місць позбавлення волі</t>
  </si>
  <si>
    <t>Грошова компенсація за належні для отримання жилі приміщення для сімей осіб, визначених абзацами 5-8 пункту 1 статті 10 Закону України "Про статус ветеранів війни, гарантії їх соціального захисту", для осіб з інвалідністю І-ІІ групи, яка настала внаслідок поранення, контузії, каліцтва або захворювання, одержаних під час беспосередньої участі в антитерористичної операції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</si>
  <si>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t>
  </si>
  <si>
    <t>3 особи</t>
  </si>
  <si>
    <t>Забезпечити виплату щомісячної допомоги учням закладів професійної (професійно-технічної) освіти, студентам (курсантам) закладів  фахової передвищої освіти, закладів вищої освіти з числа дітей - сиріт та дітей, позбавлених батьківського піклування, які перебувають на повному державному забезпеченні</t>
  </si>
  <si>
    <t>Передбачити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</si>
  <si>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60 осіб</t>
  </si>
  <si>
    <t>Забезпечити  пільгове медичне обслуговування осіб, які постраждали внаслідок Чорнобильської катастрофи</t>
  </si>
  <si>
    <t>Забезпечити виплату матеріальної допомоги на поховання учасників бойових дій та осіб з інвалідністю внаслідок війни</t>
  </si>
  <si>
    <t>Забезпечити компенсаційні виплати особам з інвалідністю на бензин, ремонт, технічне обслуговування автомобілів, мотоколясок і на транспортне обслуговування</t>
  </si>
  <si>
    <t>Забезпечити встановлення телефонів особам з інвалідністю І і ІІ груп</t>
  </si>
  <si>
    <t xml:space="preserve"> </t>
  </si>
  <si>
    <t>кількість заходів</t>
  </si>
  <si>
    <t>Усього по Розділу 17</t>
  </si>
  <si>
    <t>Надання одноразової матеріальної допомоги одному з батьків, опікуну або законному представнику неповнолітньої дитини загиблого учасника антитерористичної операції  у розмірі 10000 грн</t>
  </si>
  <si>
    <t>Надання пільг на оплату житлово-комунальних послуг батькам загиблих учасників АТО у розмірі 50% у межах соціальних норм згідно чинного законодавства</t>
  </si>
  <si>
    <t>кількість сімей, яким призначено пільги</t>
  </si>
  <si>
    <t>Сприяння підтримки недержавним громадським організаціям ветеранів та осіб з інвалідністю АТО</t>
  </si>
  <si>
    <t>Забезпечити санаторно-курортним лікуванням постраждалих  учасників Революції Гідності та учасників антитерористичної операції</t>
  </si>
  <si>
    <t>Забезпечити психологічну реабілітацію  учасників антитерористичної операції</t>
  </si>
  <si>
    <t>30 осіб</t>
  </si>
  <si>
    <t>Забезпечити соціально-професійну адаптацію учасників антитерористичної операції</t>
  </si>
  <si>
    <t>кількість забезпечених соціально-професійной адаптацією</t>
  </si>
  <si>
    <t>Надання щорічної одноразової грошової допомоги членам сімей загиблих (померлих) учасників АТО (ООС) для відвідування урочистих заходів з приводу відзначення пам'ятних дат та вшанування пам'яті загиблих осіб, які брали безпосередню участь в антитерористичній операції (ООС) в розмірі 1500 грн (за зверненням) за рахунок коштів місцевого бюджету</t>
  </si>
  <si>
    <t>Надання одноразової матеріальної допомоги при встановленні групи інвалідності внаслідок війни учасникам бойових дій в період проведення антитерористичної операції</t>
  </si>
  <si>
    <t>Надати одноразову грошову допомогу постраждалим особам та  внутрішньо переміщеним особам  (ПКМУ від 01.10.2014 № 535)</t>
  </si>
  <si>
    <t>20 осіб</t>
  </si>
  <si>
    <t xml:space="preserve">Надання одноразової матеріальної допомоги малозабезпеченим внутрішньо переміщеним особам, які фактично проживають в м.Слов'янську, внесені до сегменту обліку ВПО, у разі хірургічного втручання, довгострокового лікування, тривалої хвороби </t>
  </si>
  <si>
    <t>Забезпечити надання матеріальної допомоги особам з інвалідністю внаслідок війни з числа учасників антитерористичної операції та членам сімей загиблих</t>
  </si>
  <si>
    <t>Надання матеріальної допомоги до дня "Святого Миколая" (19 грудня) неповнолітнім дітям в разі загибелі одного з батьків під час участі в АТО/ООС</t>
  </si>
  <si>
    <t>Усього по Розділу 19</t>
  </si>
  <si>
    <t>2</t>
  </si>
  <si>
    <t>10 од.</t>
  </si>
  <si>
    <t>1000 од.</t>
  </si>
  <si>
    <t>кількість</t>
  </si>
  <si>
    <t xml:space="preserve">Інші завдання: Ефективне управління майном територіальної громади </t>
  </si>
  <si>
    <t>Судовий збір</t>
  </si>
  <si>
    <t xml:space="preserve">Управління комунальної власності </t>
  </si>
  <si>
    <t>кількість судових зборів</t>
  </si>
  <si>
    <t>Здійснення незалежної експертної оцінки для цілей бухгалтерського обліку</t>
  </si>
  <si>
    <t>кількість об'єктів, що не мають власника або власник невідомий</t>
  </si>
  <si>
    <t xml:space="preserve">Благоустрій приміщення по пров. Лермонтова, 30 </t>
  </si>
  <si>
    <t>2.2.1 Підвищення якості та загальної доступності медичних послуг у містах та сільській місцевості</t>
  </si>
  <si>
    <t>Удосконалення кадрової політики</t>
  </si>
  <si>
    <t>Перепідготовка кадрів для центру первинної медико-санітарної допомоги, комунальних некомерційних підприємств</t>
  </si>
  <si>
    <t>Відділ охорони здоров'я</t>
  </si>
  <si>
    <t>кількість
лікарів,
середніх медпрацівників</t>
  </si>
  <si>
    <t>Щомісячні доплати до заробітної плати медичним працівникам (лікарям), що надають первинну медичну допомогу</t>
  </si>
  <si>
    <t>кількість лікарів</t>
  </si>
  <si>
    <t>осіб</t>
  </si>
  <si>
    <t>Впровадження та розвиток єдиної медичної інформаційної системи охорони здоров'я</t>
  </si>
  <si>
    <t>кількість комп'ютерного оснащення, робочих місць</t>
  </si>
  <si>
    <t xml:space="preserve">
109 особи
182 особи</t>
  </si>
  <si>
    <t xml:space="preserve"> 110 комп'ютера; 20 БФП; 53 принтера; 97 роб.місць</t>
  </si>
  <si>
    <t>Забезпечення хворих на ВІЛ-інфекцію і СНІД  та профілактика ВІЛ-інфекції</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</si>
  <si>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</si>
  <si>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</si>
  <si>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загальна кількість пацієнтів</t>
  </si>
  <si>
    <t>80 осіб</t>
  </si>
  <si>
    <t>5410 осіб</t>
  </si>
  <si>
    <t>Забезпечення хворих на туберкульоз та профілактика захворювання</t>
  </si>
  <si>
    <t>Забезпечувати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</si>
  <si>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 xml:space="preserve">кількість рентгенологічних досліджень, 
бактеріологічних досліджень
</t>
  </si>
  <si>
    <t>Забезпечення продовольчими пакетами на амбулаторному лікуванні</t>
  </si>
  <si>
    <t>кількість хворих</t>
  </si>
  <si>
    <t>кількість дітей</t>
  </si>
  <si>
    <t>Забезпечити туберкуліном та витратними матеріалами для обов'язкової щорічної туберкулінодіагностики дітям 1-14 років, в першу чергу – з груп "ризику"</t>
  </si>
  <si>
    <t>кількість дітей, яким встановлено пробу Манту</t>
  </si>
  <si>
    <t>Закуповувати одноразові контейнери для збору мокротиння та транспортувати у бактеріоскопічний пункт</t>
  </si>
  <si>
    <t>кількість бактеріоскопічних обстежень на 1000 дорослого населення</t>
  </si>
  <si>
    <t>763 особи</t>
  </si>
  <si>
    <t>650 осіб</t>
  </si>
  <si>
    <t>Забезпечення хворих на цукровий та нецукровий діабет</t>
  </si>
  <si>
    <t>Цукорознижаючими препаратами та лікарськими засобами  хворих на нецукровий діабет</t>
  </si>
  <si>
    <t>Глюкометрами, в тому числі ланцетами</t>
  </si>
  <si>
    <t>Забезпечення дітей, вагітних хворих на цукровий діабет витратними матеріалами (голки, тест-смужки та ін.)</t>
  </si>
  <si>
    <t>кількість хворих дітей; вагітних</t>
  </si>
  <si>
    <t xml:space="preserve">                                     22 особи;  3 особи</t>
  </si>
  <si>
    <t>Забезпечення хворих на вірусний гепатит С</t>
  </si>
  <si>
    <t xml:space="preserve">Закупівля лікарських засобів </t>
  </si>
  <si>
    <t>Закупівля діагностичних засобів</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</si>
  <si>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</si>
  <si>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</si>
  <si>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кількість щеплень (імунізація мед.працівників гепатит В, імунізація мед.працівників, хворих, які знаходяться на Д обліку проти грипу)</t>
  </si>
  <si>
    <t>Закупівля анатоксинів та сироваток</t>
  </si>
  <si>
    <t>Закупівля виробів медичного призначення, у т.ч. індикаторних карток</t>
  </si>
  <si>
    <t>загальна кількість хворих</t>
  </si>
  <si>
    <t>1250 осіб</t>
  </si>
  <si>
    <t>195 од.</t>
  </si>
  <si>
    <t>Забезпечення онкологічних хворих</t>
  </si>
  <si>
    <t>Організація паліотивної допомоги хворим на онкологічну патологію та больовий синдром</t>
  </si>
  <si>
    <t>кількість пролікованих онкологічних хворих</t>
  </si>
  <si>
    <t>кількість онкологічних хворих</t>
  </si>
  <si>
    <t>Забезпечення хворих з захворюваннями сердцево-судинної системи та судино-мозкової системи</t>
  </si>
  <si>
    <t>Лікарськими засобами для надання невідкладної медичної допомоги, в тому числі фібрінолітичними препаратами</t>
  </si>
  <si>
    <t>загальна кількість хворих з ССЗ, яким проведено тромболізіс</t>
  </si>
  <si>
    <t>12 осіб</t>
  </si>
  <si>
    <t>Відповідно до сучасних стандартів лікування забезпечено: лікарськими засобами</t>
  </si>
  <si>
    <t>загальна кількість пацієнтів, отримавших лікування</t>
  </si>
  <si>
    <t>Забезпечення пільгової категорії населення</t>
  </si>
  <si>
    <t>Забезпечення лікарськими засобами пільгові групи населення та хворих за певними категоріями захворювань, ветеранів праці та осіб похилого віку</t>
  </si>
  <si>
    <t>кількість рецептів</t>
  </si>
  <si>
    <t>Забезпечення пільгової категорії населення зубним протезуванням</t>
  </si>
  <si>
    <t>кількість пільговиків</t>
  </si>
  <si>
    <t>Забезпечення пільгової категорії населення слуховими апаратами</t>
  </si>
  <si>
    <t>кількість забезпечених</t>
  </si>
  <si>
    <t xml:space="preserve">кількість забезпечених </t>
  </si>
  <si>
    <t>Забезпечення пільгової категорії населення виробами медичного призначення (калоприймачі, сечоприймачі, памперси, високо поглинаючі прокладки)</t>
  </si>
  <si>
    <t>Забезпечення  лікарськими засобами дітей, хворих на гіпофізарний нанізм</t>
  </si>
  <si>
    <t>45 осіб</t>
  </si>
  <si>
    <t>274 особи</t>
  </si>
  <si>
    <t xml:space="preserve">Забезпечення хворих на орфанні захворювання </t>
  </si>
  <si>
    <t>Забезпечення лікарськими засобами хворих на гемофілію та інші рідкісні (орфанні) захворювання</t>
  </si>
  <si>
    <t xml:space="preserve">Забезпечення хворих на орфанні захворювання виробами медичного призначення </t>
  </si>
  <si>
    <t>Забезпечення дітей, хворих на фенілкетонурію, продуктами лікувального харчування</t>
  </si>
  <si>
    <t>14 осіб</t>
  </si>
  <si>
    <t>21 особа</t>
  </si>
  <si>
    <t>Надання медичної допомоги жінкам фертильного віку, вагітним та дітям</t>
  </si>
  <si>
    <t xml:space="preserve">Забезпечення сучасними методами пренатальної діагностики вродженої та спадкової патології вагітних групи ризику 100% -вим охопленням </t>
  </si>
  <si>
    <t xml:space="preserve">кількість вагітних </t>
  </si>
  <si>
    <t>Забезпечення контрацептивами (оральні, бар'єрні, ВМК та інші) жінок, яким вагітність та пологи загрожують життю</t>
  </si>
  <si>
    <t>кількість жінок</t>
  </si>
  <si>
    <t xml:space="preserve">Забезпечення медикаментами для надання невідкладної допомоги (при тяжких гестозах, септичних ускладненнях та анеміях тощо) </t>
  </si>
  <si>
    <t>Забезпечення медикаментами при акушерських кровотечах</t>
  </si>
  <si>
    <t>Забезпечення дітей перших двох років життя з малозабезпечених сімей пільговим харчуванням</t>
  </si>
  <si>
    <t>300 осіб</t>
  </si>
  <si>
    <t>149 осіб</t>
  </si>
  <si>
    <t>Матеріально-технічне оснащення медичних підприємств у відповідності до сучасних вимог</t>
  </si>
  <si>
    <t>кільксть підприємств, які планується оснастити</t>
  </si>
  <si>
    <t>Запобігання поширенню, діагностика та лікування гострої респіраторної хвороби, спричиненої COVID-19 (закупівля медичного обладнання, забезпечення засобами індивідуального захисту, дезінфікуючими засобами, захисними виробами, створення резерву медичних препаратів, організація підвозу працівників підприємств охорони здоров'я та інше)</t>
  </si>
  <si>
    <t>Інше</t>
  </si>
  <si>
    <t>Відділ охорони здоров'я, управління житлово-комунального господарства</t>
  </si>
  <si>
    <t>кількість ПКД з позитивним експертним звітом</t>
  </si>
  <si>
    <t>кількість підприємств</t>
  </si>
  <si>
    <t>Усього по Розділу 13</t>
  </si>
  <si>
    <t>122 особи</t>
  </si>
  <si>
    <t>Охорона атмосферного повітря</t>
  </si>
  <si>
    <t>ТОВ "Донметсплав"</t>
  </si>
  <si>
    <t>на 0,06 т/р</t>
  </si>
  <si>
    <t>Охорона і раціональне використання водних ресурсів</t>
  </si>
  <si>
    <t>4.1.3 Захист водних ресурсів від виснаження та забруднення</t>
  </si>
  <si>
    <t>Встановлення прибережно захисних смуг в водоохоронних зонах с паспортизацією водойм, в т.ч. проєктні роботи</t>
  </si>
  <si>
    <t xml:space="preserve"> 2  Паспорти водних об'єктів  </t>
  </si>
  <si>
    <t>Роботи, пов'язані з поліпшенням технічного стану та благоустрою водойм</t>
  </si>
  <si>
    <t>встановлення прибережно захисної смуги водойми з послідуючою паспортизацією</t>
  </si>
  <si>
    <t>4.1.4 Зниження навантаження на атмосферне повітря</t>
  </si>
  <si>
    <t>Охорона і раціональне використання природних рослинних ресурсів, ресурсів тваринного світу та збереження природно-заповідного фонду</t>
  </si>
  <si>
    <t>4.1.5 Збереження біологічного та ландшафтного різноманіття, родючості земель</t>
  </si>
  <si>
    <t>Утримання регіонального ландшафтного парку "Слов'янський курорт"</t>
  </si>
  <si>
    <t>431,31 га</t>
  </si>
  <si>
    <t xml:space="preserve">Розроблення проєкту землеустрою щодо відведення земельної ділянки у постійне користування РЛП "Слов'янський курорт" </t>
  </si>
  <si>
    <t>1 проєкт</t>
  </si>
  <si>
    <t>Заходи з проведення акарицидної обробки зелених зон міста</t>
  </si>
  <si>
    <t>43 га</t>
  </si>
  <si>
    <t>Регулювання чисельності безпритульних тварин гуманними методами</t>
  </si>
  <si>
    <t>350 тварин</t>
  </si>
  <si>
    <t>збереження природно-заповідного фонду</t>
  </si>
  <si>
    <t>відновлення існуючих і створення нових зелених зон міста</t>
  </si>
  <si>
    <t>розвиток рекреаційної діяльності об'єкта природо-заповідного фонду</t>
  </si>
  <si>
    <t>створення безпечних умов відвідування зелених зон</t>
  </si>
  <si>
    <t>створення умов для безпечного співіснування тварин і людини, захист тварин від жорстокого поводження з ними</t>
  </si>
  <si>
    <t>Раціональне використання і зберегання відходів виробництва і побутових відходів</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</si>
  <si>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облаштування контейнерних майданчиків </t>
  </si>
  <si>
    <t>80од. S=8 м²</t>
  </si>
  <si>
    <t>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ліквідація несанкціонованих звалищ та місць скупчення побутових відходів</t>
  </si>
  <si>
    <t>Придбання та впровадження установок, обладнання та машин для збору, транспортування, перероблення, знешкодження та складування побутових відходів, а саме, придбання контейнерів для збору ТПВ</t>
  </si>
  <si>
    <t>забезпечення екологічної безпеки територіальної громади, упорядкування місць збору побутових відходів</t>
  </si>
  <si>
    <t>забезпечення екологічної безпеки територіальної громади,  поліпшення екологічного стану</t>
  </si>
  <si>
    <t xml:space="preserve">утилізація небезпечних відходів у складі побутових   </t>
  </si>
  <si>
    <t>безпечне збирання побутових відходів</t>
  </si>
  <si>
    <t xml:space="preserve"> 6 несанкціонованих звалищ  V=321 м.куб</t>
  </si>
  <si>
    <t>Наука, інформація, освіта та моніторинг охорони навколишнього природного середовища</t>
  </si>
  <si>
    <t>Розробка проєктно-кошторисної документації по заходу з озеленення міста, а саме, будівництво районного парку "Лісний", м. Слов'янськ, Донецька область</t>
  </si>
  <si>
    <t>Функціонування державної системи моніторингу навколишнього природного середовища</t>
  </si>
  <si>
    <t>Проведення науково-технічних конференцій і семінарів, організація виставок, фестивалів та інших заходів щодо пропаганди охорони навколишнього природного середовища, видання поліграфічної продукції з екологічної тематики, створення бібліотек, відеотек, фонотек тощо</t>
  </si>
  <si>
    <t xml:space="preserve">4.1.4 Зниження навантаження на атмосферне повітря                                                                                                                   </t>
  </si>
  <si>
    <t>4.1.1 Удосконалення публічного екологічного управління та моніторингу</t>
  </si>
  <si>
    <t>4.1.2 Підвищення екологічної свідомості населення</t>
  </si>
  <si>
    <t xml:space="preserve">4.2.2 Сприяння зменшенню об'ємів утворення твердих побутових відходів </t>
  </si>
  <si>
    <t>кількість розроблених ПКД щодо будівництва об'єкту зеленого господарства міста на площі 13га</t>
  </si>
  <si>
    <t>контроль за забрудненням атмосферного повітря: кількість досліджень</t>
  </si>
  <si>
    <t xml:space="preserve">кількість розроблених проєктів </t>
  </si>
  <si>
    <t>кількість розроблених ПКД</t>
  </si>
  <si>
    <t>Усього по Розділу 22</t>
  </si>
  <si>
    <t>участь та організація науково-просвітницьких заходів, конкурсів, виставок. Видання буклетів на екологічну тематику</t>
  </si>
  <si>
    <t>3.4.3 Розвиток системи просторового планування з використанням електронних ресурсів</t>
  </si>
  <si>
    <t>2.3.3 Підтримка спорту вищих досягнень, дитячо-юнацького і резервного спорту</t>
  </si>
  <si>
    <t>Проведення та участь у спортивно-масових заходах</t>
  </si>
  <si>
    <t>Відділ у справах сім'ї, молоді, фізичної культури та спорту</t>
  </si>
  <si>
    <t>кількість учасників спортивних заходів, змагань</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</si>
  <si>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</si>
  <si>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Надання фінансової допомоги провідним спортсменам в т.ч.:</t>
  </si>
  <si>
    <t>кількість спортсменів</t>
  </si>
  <si>
    <t>Виплата одноразових винагород, премій спортсменам та їх тренерам за досягнення високих спортивних результатів</t>
  </si>
  <si>
    <t>кількість отримувачів винагород, премій</t>
  </si>
  <si>
    <t>КЗ "Фізкультурно-оздоровчий комплекс м.Слов'янська"</t>
  </si>
  <si>
    <t>КПНЗ "Міська КДЮСШ"</t>
  </si>
  <si>
    <t>КЗ "Спортивний клуб за місцем проживання школа «Культурно-спортивний центр"</t>
  </si>
  <si>
    <t xml:space="preserve">Заходи щодо підтримки об’єктів комунальної власності (утримання ДЮСШ, спортивних споруд та «пристосованих приміщень») </t>
  </si>
  <si>
    <t xml:space="preserve"> КЗ "ДЮСШ м. Слов'янська"</t>
  </si>
  <si>
    <t>утримання закладу</t>
  </si>
  <si>
    <t>Утримання КПНЗ "Міська КДЮСШ"</t>
  </si>
  <si>
    <t>КЗ "Фізкультурно-оздоровчий комплекс м. Слов'янська"</t>
  </si>
  <si>
    <t>Обслуговування системи з дезінфекції води (придбання фільтрів, реагентів; колб для системи дезінфекції Aquatrons systems і8000 тощо)</t>
  </si>
  <si>
    <t>кількість ПКД</t>
  </si>
  <si>
    <t>КЗ "Спортивний клуб за місцем проживання "Культурно-спортивний центр"</t>
  </si>
  <si>
    <t>Утримання КЗ "Спортивний клуб за місцем проживання "Культурно-спортивний центр"</t>
  </si>
  <si>
    <t>Заходи щодо сприяння розвитку футболу в Слов'янську: підтримка ФК "Слов'янськ"; інших аматорських футбольних команд (які виступають у офіційних заходах згідно календаря Федерації футболу Донецької області); придбання спортивного інвентарю, обладнання; спортивної форми</t>
  </si>
  <si>
    <t xml:space="preserve">кількість зборів, змагань </t>
  </si>
  <si>
    <t>7</t>
  </si>
  <si>
    <t>Усього по Розділу 14</t>
  </si>
  <si>
    <t>Стипендія провідним та перспективним спортсменам Слов'янської міської територіальної громади</t>
  </si>
  <si>
    <t>150 од.</t>
  </si>
  <si>
    <t>кількість  матеріалів, витратних засобів</t>
  </si>
  <si>
    <t>1 заклад</t>
  </si>
  <si>
    <t>Утримання КЗ "Фізкультурно-оздоровчий комплекс м.Слов'янська"</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</si>
  <si>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</si>
  <si>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Усього по Розділу 21</t>
  </si>
  <si>
    <t>Забезпечення якісного управління житловим фондом та поліпшення умов проживання мешканців</t>
  </si>
  <si>
    <t>1.1</t>
  </si>
  <si>
    <t>Реконструкція / капітальний ремонт житлових будинків (будівельних конструкцій, інженерних комунікацій)</t>
  </si>
  <si>
    <t>Управління житлово - комунального господарства</t>
  </si>
  <si>
    <t>Капітальний ремонт систем пожежної сигналізації та систем оповіщення людей про пожежу та управління евакуацією людей в гуртожитках комунальної власності</t>
  </si>
  <si>
    <t>Розробка проєктно-кошторисної документації: "Капітальний ремонт покриття житлового будинку по вул.Батюка, 54 м.Слов'янськ"</t>
  </si>
  <si>
    <t>Утримання мережі газопроводу с.Семенівка та по вул. Новий Побут м.Слов'янськ до котельні</t>
  </si>
  <si>
    <t>протяжність підвідного газопроводу</t>
  </si>
  <si>
    <t>2,442 км</t>
  </si>
  <si>
    <t>Поточний ремонт житлового фонду</t>
  </si>
  <si>
    <t>Відновлення систем автоматичного протипожежного захисту в будинках підвищеної поверховості м.Слов'янськ</t>
  </si>
  <si>
    <t>2.1</t>
  </si>
  <si>
    <t>Капітальний ремонт (вибірковий) житлового фонду ОСББ м.Слов'янськ</t>
  </si>
  <si>
    <t>Забезпечення реалізації заходів з капітального ремонту та реконструкції теплового господарства</t>
  </si>
  <si>
    <t xml:space="preserve">Встановлення комерційних приладів обліку теплової енергії </t>
  </si>
  <si>
    <t>Розробка схеми оптимізації теплопостачання м.Слов'янськ</t>
  </si>
  <si>
    <t>Розробка проєктно-кошторисної документації по об'єкту "Будівництво зовнішніх мереж теплопостачання по вул.Новий Побут м.Слов'янськ"</t>
  </si>
  <si>
    <t>Забезпечення реалізації заходів з капітального ремонту та реконструкції водопровідно-каналізаційного господарства</t>
  </si>
  <si>
    <t>Мережі  водопостачання та фільтрувальна станція</t>
  </si>
  <si>
    <t>Розробка проєктно-кошторисної документації по об'єкту "Оптимізація системи водопостачання м.Слов'янськ шляхом реконструкції водопроводів від водозабору КП "Водозниження" до Черевківських резервуарів чистої води КП "Компанія "Вода Донбасу"</t>
  </si>
  <si>
    <t xml:space="preserve">Розробка проєктно-кошторисної документації на реконструкцію та капітальний ремонт об'єктів водопостачання та водовідведення </t>
  </si>
  <si>
    <t>Оснащення вводів багатоповерхових житлових будинків м.Слов'янськ комерційними приладами обліку питної води (капітальний ремонт)</t>
  </si>
  <si>
    <t>Капітальний ремонт водопроводу по б-ру Пушкіна (від вул.Шевченка до вул.Василівська) м.Слов'янськ (у т.ч. розробка проєктно-кошторисної документації)</t>
  </si>
  <si>
    <t>Капітальний ремонт башти Рожновського смт Билбасівка та с.Торець</t>
  </si>
  <si>
    <t>Розроблення схеми оптимізації системи централізованого водопостачання та водовідведення м.Слов'янськ</t>
  </si>
  <si>
    <t>Водовідведення</t>
  </si>
  <si>
    <t>кількість підприємств, які потребують підтримки</t>
  </si>
  <si>
    <t>Благоустрій територій населених пунктів</t>
  </si>
  <si>
    <t>кількість проєктів</t>
  </si>
  <si>
    <t>6 од.</t>
  </si>
  <si>
    <t>кількість схем</t>
  </si>
  <si>
    <t>Управління житлово-комунального господарства</t>
  </si>
  <si>
    <t>Зливова каналізація</t>
  </si>
  <si>
    <t>Утримання та поточний ремонт зливової каналізації</t>
  </si>
  <si>
    <t>протяжність мережі</t>
  </si>
  <si>
    <t>14,2 км</t>
  </si>
  <si>
    <t>Експлуатаційні витрати на утримання та ремонт водознижуючих насосних станцій (для обслуговування зливової каналізації та дренажних систем) (в т.ч. обслуговування, електрозабезпечення)</t>
  </si>
  <si>
    <t>кількість насосних станцій</t>
  </si>
  <si>
    <t>31 од.</t>
  </si>
  <si>
    <t>Капітальний ремонт мереж зливової каналізації</t>
  </si>
  <si>
    <t>довжина відремонтованої мережі</t>
  </si>
  <si>
    <t>2,8 км</t>
  </si>
  <si>
    <t>Утримання, ремонт та будівництво об'єктів зовнішнього освітлення</t>
  </si>
  <si>
    <t>Утримання мереж зовнішнього освітлення, в т.ч. оплата за електроенергію</t>
  </si>
  <si>
    <t>протяжність мереж    /кількість світлоточок</t>
  </si>
  <si>
    <t>184,9 км / 5303од.</t>
  </si>
  <si>
    <t>Поточний ремонт мереж зовнішнього освітлення</t>
  </si>
  <si>
    <t>протяжність мереж</t>
  </si>
  <si>
    <t>68,2 км</t>
  </si>
  <si>
    <t>Капітальний ремонт зовнішнього освітлення, у т.ч. розробка ПКД</t>
  </si>
  <si>
    <t>1,2 км</t>
  </si>
  <si>
    <t>Утримання та ремонт об'єктів електропостачання по вул.Заводська, вул.Карпінського, в'їзду Карпінського</t>
  </si>
  <si>
    <t>2,7 км</t>
  </si>
  <si>
    <t xml:space="preserve">Утримання зелених насаджень загального користування </t>
  </si>
  <si>
    <t>Утримання об'єктів зеленого господарства</t>
  </si>
  <si>
    <t>46 га</t>
  </si>
  <si>
    <t>кількість об'єктів</t>
  </si>
  <si>
    <t>Придбання посадкового матеріалу</t>
  </si>
  <si>
    <t>кількість посадкового матеріалу</t>
  </si>
  <si>
    <t>4160 од.</t>
  </si>
  <si>
    <t>Благоустрій зелених зон</t>
  </si>
  <si>
    <t>Утримання та благоустрій місць поховань, поховання безрідних та фінансування робіт з інвентарізації земельних ділянок під кладовища</t>
  </si>
  <si>
    <t>Утримання кладовищ</t>
  </si>
  <si>
    <t>Поточний ремонт пам'ятників, братських могил,  інших місць поховань захисників Вітчизни</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</si>
  <si>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</si>
  <si>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Приведення документів на земельні ділянки під кладовищами до вимог чинного законодавства</t>
  </si>
  <si>
    <t>правління житлово - комунального господарства</t>
  </si>
  <si>
    <t>кількість одиниць</t>
  </si>
  <si>
    <t>Утримання, ремонт та будівництво дитячих і спортивних майданчиків</t>
  </si>
  <si>
    <t>Придбання, встановлення поточний ремонт та утримання  дитячих і спортивних майданчиків, малих архітектурних форм, обєктів та елементів благоустрою</t>
  </si>
  <si>
    <t>кількість майданчиків</t>
  </si>
  <si>
    <t>Боротьба з карантинними рослинами</t>
  </si>
  <si>
    <t>Низьке багаторазове скошування</t>
  </si>
  <si>
    <t>Обробка гербецидами</t>
  </si>
  <si>
    <t>площа обробки</t>
  </si>
  <si>
    <t>15,7 га</t>
  </si>
  <si>
    <t>Інші заходи з благоустрою, які не підпадають під пункти наведені вище</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</si>
  <si>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</si>
  <si>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Утримання та ремонт міського фонтану</t>
  </si>
  <si>
    <t xml:space="preserve">кількість об'єктів </t>
  </si>
  <si>
    <t>Придбання спеціалізованої техніки</t>
  </si>
  <si>
    <t>Придбання обладнання</t>
  </si>
  <si>
    <r>
      <t>кількість об</t>
    </r>
    <r>
      <rPr>
        <sz val="12"/>
        <rFont val="Calibri"/>
        <family val="2"/>
        <charset val="204"/>
      </rPr>
      <t>'</t>
    </r>
    <r>
      <rPr>
        <sz val="12"/>
        <rFont val="Times New Roman"/>
        <family val="1"/>
        <charset val="204"/>
      </rPr>
      <t xml:space="preserve">єктів </t>
    </r>
  </si>
  <si>
    <r>
      <t>площа об</t>
    </r>
    <r>
      <rPr>
        <sz val="12"/>
        <rFont val="Calibri"/>
        <family val="2"/>
        <charset val="204"/>
      </rPr>
      <t>'</t>
    </r>
    <r>
      <rPr>
        <sz val="12"/>
        <rFont val="Times New Roman"/>
        <family val="1"/>
        <charset val="204"/>
      </rPr>
      <t>єктів</t>
    </r>
  </si>
  <si>
    <r>
      <t>Поточний ремонт об</t>
    </r>
    <r>
      <rPr>
        <sz val="12"/>
        <rFont val="Calibri"/>
        <family val="2"/>
        <charset val="204"/>
      </rPr>
      <t>'</t>
    </r>
    <r>
      <rPr>
        <sz val="12"/>
        <rFont val="Times New Roman"/>
        <family val="1"/>
        <charset val="204"/>
      </rPr>
      <t>єктів зеленого господарства</t>
    </r>
  </si>
  <si>
    <t>1.2</t>
  </si>
  <si>
    <t>1.3</t>
  </si>
  <si>
    <t>1.4</t>
  </si>
  <si>
    <t>Капітальний ремонт житлового фонду м.Слов'янськ (фасади, покрівлі, під'їзні вікна, балкони, плити покриття, внутрішні мережі тощо)</t>
  </si>
  <si>
    <t>2720/2850/                             64/17/20/2100 м²</t>
  </si>
  <si>
    <t>площа фасадів; 
площа покрівель;
площа під'їзних вікон, м²;
кількість балконів,
площа плит покриття, м²;
протяжність мереж, м</t>
  </si>
  <si>
    <t>кількість гуртожитків</t>
  </si>
  <si>
    <t>3.1</t>
  </si>
  <si>
    <t>3.2</t>
  </si>
  <si>
    <t>4</t>
  </si>
  <si>
    <t>5</t>
  </si>
  <si>
    <t>6</t>
  </si>
  <si>
    <t>6.1</t>
  </si>
  <si>
    <t>6.2</t>
  </si>
  <si>
    <t>7.1</t>
  </si>
  <si>
    <t>7.2</t>
  </si>
  <si>
    <t>7.3</t>
  </si>
  <si>
    <t>кількість відновлених систем пожежогасіння</t>
  </si>
  <si>
    <t>кількість відновлених ліфтів</t>
  </si>
  <si>
    <t>39 од.</t>
  </si>
  <si>
    <t>кількість замінених ліфтів</t>
  </si>
  <si>
    <t>кількість лічильників теплової енергії</t>
  </si>
  <si>
    <t>250 од.</t>
  </si>
  <si>
    <t>кількість відкоригованої ПКД з позитивним експертним звітом</t>
  </si>
  <si>
    <t>8</t>
  </si>
  <si>
    <t>8.1</t>
  </si>
  <si>
    <t>8.2</t>
  </si>
  <si>
    <t>8.3</t>
  </si>
  <si>
    <t>8.4</t>
  </si>
  <si>
    <t>8.5</t>
  </si>
  <si>
    <t>8.6</t>
  </si>
  <si>
    <t>8.7</t>
  </si>
  <si>
    <t>8.8</t>
  </si>
  <si>
    <t>8.9</t>
  </si>
  <si>
    <t>8.10</t>
  </si>
  <si>
    <t>9</t>
  </si>
  <si>
    <t>12 од.</t>
  </si>
  <si>
    <t>18 од.</t>
  </si>
  <si>
    <t>кількість відремонтованих гідрантів</t>
  </si>
  <si>
    <t>37 од.</t>
  </si>
  <si>
    <t>542 од.</t>
  </si>
  <si>
    <t>кількість приладів обліку</t>
  </si>
  <si>
    <t>протяжність водопроводу</t>
  </si>
  <si>
    <t>316 м</t>
  </si>
  <si>
    <t>9.1</t>
  </si>
  <si>
    <t>9.2</t>
  </si>
  <si>
    <t>9.3</t>
  </si>
  <si>
    <t>9.4</t>
  </si>
  <si>
    <t>Інші завдання: благоустрій території міста</t>
  </si>
  <si>
    <t>10</t>
  </si>
  <si>
    <t>10.1</t>
  </si>
  <si>
    <t>10.2</t>
  </si>
  <si>
    <t>10.3</t>
  </si>
  <si>
    <t>10.4</t>
  </si>
  <si>
    <t>11</t>
  </si>
  <si>
    <t>11.1</t>
  </si>
  <si>
    <t>11.2</t>
  </si>
  <si>
    <t>11.3</t>
  </si>
  <si>
    <t>11.4</t>
  </si>
  <si>
    <t>12</t>
  </si>
  <si>
    <t>12.1</t>
  </si>
  <si>
    <t>12.2</t>
  </si>
  <si>
    <t>12.3</t>
  </si>
  <si>
    <t>12.4</t>
  </si>
  <si>
    <t>13</t>
  </si>
  <si>
    <t>13.1</t>
  </si>
  <si>
    <t>13.2</t>
  </si>
  <si>
    <t>13.3</t>
  </si>
  <si>
    <t>13.4</t>
  </si>
  <si>
    <t>13.5</t>
  </si>
  <si>
    <t>13.6</t>
  </si>
  <si>
    <t>13.7</t>
  </si>
  <si>
    <t>Знесення аварійно-небезпечних дерев на кладовищах</t>
  </si>
  <si>
    <t>кількість похованих</t>
  </si>
  <si>
    <t>16 од.</t>
  </si>
  <si>
    <t>25 од.</t>
  </si>
  <si>
    <t>14</t>
  </si>
  <si>
    <t>15</t>
  </si>
  <si>
    <t>15.1</t>
  </si>
  <si>
    <t>16</t>
  </si>
  <si>
    <t>74 од.</t>
  </si>
  <si>
    <t>31,2 га</t>
  </si>
  <si>
    <t>площа покосу</t>
  </si>
  <si>
    <t>16.1</t>
  </si>
  <si>
    <t>16.2</t>
  </si>
  <si>
    <t>17</t>
  </si>
  <si>
    <t>Усього по Розділу 20</t>
  </si>
  <si>
    <t>17.1</t>
  </si>
  <si>
    <t>17.2</t>
  </si>
  <si>
    <t>18</t>
  </si>
  <si>
    <t>19</t>
  </si>
  <si>
    <t>20</t>
  </si>
  <si>
    <t>21</t>
  </si>
  <si>
    <t>22</t>
  </si>
  <si>
    <t xml:space="preserve">кількість </t>
  </si>
  <si>
    <t>3</t>
  </si>
  <si>
    <t>Капітальний ремонт, модернізація, заміна, експертна оцінка ліфтів</t>
  </si>
  <si>
    <t>Заміна ліфтів в житлових будинках м.Слов'янськ</t>
  </si>
  <si>
    <t>Модернізація та капітальний  ремонт СД, ліфтів житлового фонду м.Слов'янськ,  у т.ч. термін експлуатації яких більше 25 років</t>
  </si>
  <si>
    <t>Реконструкція та ремонт об'єктів з метою компактного проживання внутрішньо переміщених осіб</t>
  </si>
  <si>
    <t>Модернізація та капітальний  ремонт СД, ліфтів житлових фонду ОСББ,  у т.ч. термін експлуатації яких більше 25 років</t>
  </si>
  <si>
    <t>Капітальний ремонт пожежних гідрантів висотою 1500мм, м.Слов'янськ</t>
  </si>
  <si>
    <t>Капітальний ремонт пожежних гідрантів висотою 1250мм, м.Слов'янськ</t>
  </si>
  <si>
    <t xml:space="preserve">Інші витрати, пов'язані  з прийняттям об'єктів в експлуатацію, оформленням правовстановлюючих докуметів, усуненням аварійних ситуацій </t>
  </si>
  <si>
    <t xml:space="preserve">Розробка проєкту землеустрою на відведення земельної ділянки для  будівництва  "Компост-Центру м.Слов'янськ "  </t>
  </si>
  <si>
    <t>Розробка проєктно-кошторисної документації по об'єкту "Будівництво Компост-Центру м.Слов'янськ", у т.ч. проведення топографічної зйомки та інженерно-геодезичних вишукувань</t>
  </si>
  <si>
    <t>Збереження та охорона об'єктів культурної спадщини</t>
  </si>
  <si>
    <t>2.3.1 Підвищення доступності культурних послуг</t>
  </si>
  <si>
    <t xml:space="preserve">Відділ культури </t>
  </si>
  <si>
    <t>кількість  об'єктів</t>
  </si>
  <si>
    <t>Проведення інвентаризації пам'яток археологічної спадщини, проведення заходів з благоустрою, охорони та збереження об'єктів історії та культури, проведення ремонтно-реставраційних робіт на території Слов'янської міської територіальної громади</t>
  </si>
  <si>
    <t xml:space="preserve">Інші заходи в сфері культури </t>
  </si>
  <si>
    <t>Відділ культури</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</si>
  <si>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</si>
  <si>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Підвищення майстерності, участь аматорських колективів, виконавців в регіональних, обласних, міжнародних та всеукраїнських заходах, фестивалях, конкурсах</t>
  </si>
  <si>
    <t>Модернізація культурної інфраструктури: оновлення матеріально-технічної бази закладів культури, придбання комп'ютерної техніки, медіапроєкту та музичної апаратури, оновлення костюмної бази</t>
  </si>
  <si>
    <t>кількість комплектів костюмів, кількість музичних інструментів, кількість оргтехніки</t>
  </si>
  <si>
    <t>6 комплектів</t>
  </si>
  <si>
    <t xml:space="preserve">КЗ "Слов'янський краєзнавчий музей" </t>
  </si>
  <si>
    <t>Виготовлення землевпорядної документації  для оформлення права постійного користування на землю пам'ятки архітектури місцевого значення "Вілла Марії"</t>
  </si>
  <si>
    <t xml:space="preserve">КЗ "Централізована система публічних бібліотек м.Слов'янська" </t>
  </si>
  <si>
    <t>Створення умов для забезпечення інформаційного простору громади, придбання літератури, проведення передплати періодичних видань для бібліотек територіальної громади</t>
  </si>
  <si>
    <t>кількість екземплярів, підписано комплектів</t>
  </si>
  <si>
    <t>290 екз.            250 комплектів</t>
  </si>
  <si>
    <t xml:space="preserve">Коригування проєктно-кошторисної документації по об'єкту: "Капітальний ремонт будівлі Центральної бібліотеки КЗ "ЦСПБ м. Слов'янська" за адресою: м.Слов'янськ, пл.Соборна,2А"  </t>
  </si>
  <si>
    <t>Відділ культури,  управління житлово-комунального господарства</t>
  </si>
  <si>
    <t>КЗ "Центр культури і довкілля м.Слов'янська"</t>
  </si>
  <si>
    <t>Розробка проєктно-кошторисної документації по об'єкту: "Капітальний ремонт приміщення Андріївського селищного клубу"</t>
  </si>
  <si>
    <t>Відділ культури, управління житлово-комунального господарства</t>
  </si>
  <si>
    <t>Розробка проєктно-кошторисної документації по об'єкту: "Капітальний ремонт приміщення Мирненського селищного клубу"</t>
  </si>
  <si>
    <t>Усього по Розділу 12</t>
  </si>
  <si>
    <t xml:space="preserve">кількість ПКД </t>
  </si>
  <si>
    <t>КПСМНЗ "Школа мистецтв м.Слов'янська"</t>
  </si>
  <si>
    <t xml:space="preserve">Коригування проєктно-кошторисної документації по об'єкту: "Капітальний ремонт нежитлової будівлі  КПСМНЗ (школа естетичного виховання) "Школа мистецтв м.Слов'янська", розташованої по вул.Поштова,13 в   м.Слов'янську Донецької області" </t>
  </si>
  <si>
    <t xml:space="preserve">Придбання музичних інструментів </t>
  </si>
  <si>
    <t xml:space="preserve">35 од. інструментів,  5 од. мультимедійних дощок </t>
  </si>
  <si>
    <t xml:space="preserve">Здійснення заходів щодо посилення протипожежного захисту закладів культури </t>
  </si>
  <si>
    <t>Перезарядка 67 вогнегасників</t>
  </si>
  <si>
    <t>кількість вогнегасників</t>
  </si>
  <si>
    <t>67 од.</t>
  </si>
  <si>
    <t>Замір опору ізоляції</t>
  </si>
  <si>
    <t>3.3</t>
  </si>
  <si>
    <t xml:space="preserve">Забезпечення шляхів евакуації освітленням </t>
  </si>
  <si>
    <t>3.4</t>
  </si>
  <si>
    <t>Встановлення сертифікованих дверей</t>
  </si>
  <si>
    <t xml:space="preserve">кількість дверей </t>
  </si>
  <si>
    <t>3.5</t>
  </si>
  <si>
    <t xml:space="preserve">Придбання  вогнегасників </t>
  </si>
  <si>
    <t>3.6</t>
  </si>
  <si>
    <t>Придбання та комплектація пожежних щитів</t>
  </si>
  <si>
    <t>кількість пожежних щитів</t>
  </si>
  <si>
    <t>3.7</t>
  </si>
  <si>
    <t>Обладнання системою  протипожежного захисту</t>
  </si>
  <si>
    <t>3.8</t>
  </si>
  <si>
    <t>Забезпечення засобами індивідуального захисту</t>
  </si>
  <si>
    <t>3.9</t>
  </si>
  <si>
    <t>Придбання та ремонт електрообладнання</t>
  </si>
  <si>
    <t>3.10</t>
  </si>
  <si>
    <t>Ремонт внутрішнього протипожежного водогону</t>
  </si>
  <si>
    <t>3.11</t>
  </si>
  <si>
    <t>Обладнання евакуаційним виходом</t>
  </si>
  <si>
    <t>3.12</t>
  </si>
  <si>
    <t>Демонтаж облицювання стін</t>
  </si>
  <si>
    <t>3.13</t>
  </si>
  <si>
    <t>Навчання та перевірка знань з пожежної безпеки</t>
  </si>
  <si>
    <t>кількість керівників</t>
  </si>
  <si>
    <t>8 осіб</t>
  </si>
  <si>
    <t>3.14</t>
  </si>
  <si>
    <t>Обробка дерев'яних елементів</t>
  </si>
  <si>
    <t>3.15</t>
  </si>
  <si>
    <t>Забезпечення знаками безпеки</t>
  </si>
  <si>
    <t>3.16</t>
  </si>
  <si>
    <t>Заходи протипожежного захисту закладів культури територіальної громади</t>
  </si>
  <si>
    <t>Відділ культури, підпорядковані заклади культури</t>
  </si>
  <si>
    <t>кількість вогнегасників, кількість систем оповіщення</t>
  </si>
  <si>
    <t>4 од.              1 система</t>
  </si>
  <si>
    <t xml:space="preserve">КП "Парк культури і відпочинку" міста Слов'янська </t>
  </si>
  <si>
    <t>кількість збережених робочих місць</t>
  </si>
  <si>
    <t>кількість об'єктів, в яких буде придбано модулі</t>
  </si>
  <si>
    <t xml:space="preserve">  </t>
  </si>
  <si>
    <t>Усього по Розділу 15</t>
  </si>
  <si>
    <t xml:space="preserve">Коригування проєктно-кошторисної документації по об'єкту "Капітальний ремонт будівлі будинку культури сел.Семенівка за адресою: м.Слов'янськ, вул.Весняна,23" </t>
  </si>
  <si>
    <t>Виготовлення проєктно-кошторисної документації по об'єкту: "Капітальний ремонт нежитлової будівлі за адресою: м.Слов'янськ вул.Батюка,24б"</t>
  </si>
  <si>
    <t xml:space="preserve">Виготовлення проєктно-кошторисної документації по об'єкту: "Капітальний ремонт "Читального павільйону" КП "Парк культури і відпочинку" м.Слов'янська </t>
  </si>
  <si>
    <t>Відділ освіти</t>
  </si>
  <si>
    <t>кількість закладів</t>
  </si>
  <si>
    <t>Усього по Розділу 11</t>
  </si>
  <si>
    <t>4/1 од.</t>
  </si>
  <si>
    <t>7 од.</t>
  </si>
  <si>
    <t>Інші завдання: Сприяння розвитку громадянського суспільства</t>
  </si>
  <si>
    <t>Проведення консультацій з громадськістю з актуальних питань життєдіяльності громади</t>
  </si>
  <si>
    <t>кількість консультацій з громадськістю</t>
  </si>
  <si>
    <t>Проведення моніторингу громадської думки</t>
  </si>
  <si>
    <t>кількість опитувань</t>
  </si>
  <si>
    <t>Діяльність в рамках Всеукраїнської асоціації органів місцевого самоврядування "Асоціація міст України"</t>
  </si>
  <si>
    <t>3.2.1 Підвищення якості та доступності адміністративних та соціальних послуг</t>
  </si>
  <si>
    <t>В рамках реалізації послуги "Мобільний адміністратор" Придбання легкового автомобіля</t>
  </si>
  <si>
    <t>кількість легкових автомобілів</t>
  </si>
  <si>
    <t>Підвищення кваліфікації адміністраторів</t>
  </si>
  <si>
    <t xml:space="preserve">кількість адміністраторів, які успішно пройшли онлайн курси з навчання та підвищення кваліфікації </t>
  </si>
  <si>
    <t>29 осіб</t>
  </si>
  <si>
    <t>3.1.1 Підвищення спроможності регіону попереджувати, реагувати та ліквідовувати наслідки надзвичайних ситуацій</t>
  </si>
  <si>
    <t>Приведення в готовність захисних споруд цивільного захисту, обладнання найпростіших укриттів для укриття населення міста у тому числі осіб з інвалідністю, жінок та чоловіків з дітьми, людей похилого віку та інших вразливих груп населення</t>
  </si>
  <si>
    <t>Забезпечення сталого управління, організації зв’язку з ЗПУ, створення  умов нормальної працездатності та життєдіяльності на ЗПУ в особливий період</t>
  </si>
  <si>
    <t>Створення умов безпеки для непрацюючого населення, яке проживає у прогнозованих зонах хімічного забруднення та в зоні можливого хімічного забруднення на території територіальної громади</t>
  </si>
  <si>
    <t>Забезпечення санітарно-епідеміологічного благополуччя населення м. Слов’янська, спрямованого на проведення першочергових заходів, пов’язаних з запобіганням, профілактикою та ліквідацією інфекційних захворювань людей, а також дій при кризових ситуаціях щодо запобігань поширенню епідемії</t>
  </si>
  <si>
    <t>Оснащення територіальних формувань цивільного захисту засобами радіаційного та хімічного захисту</t>
  </si>
  <si>
    <t xml:space="preserve">Розробка, виготовлення та розповсюдження пам’яток, буклетів та інших наочних матеріалів з питань цивільного захисту, пожежної безпеки та безпечної життєдіяльності населення </t>
  </si>
  <si>
    <t>приведено у готовність захисні споруди до прийому населення міста у тому числі осіб з інвалідністю, жінок та чоловіків з дітьми, людей похилого віку та інших вразливих груп населення</t>
  </si>
  <si>
    <t xml:space="preserve">укриття керівного складу територіаль-ної громади 
придбання: 
- ноутбуків
- дизель-генератора
- ручних радіостанцій
</t>
  </si>
  <si>
    <t>збережено життя та здоров’я</t>
  </si>
  <si>
    <t>кількість договорів</t>
  </si>
  <si>
    <t>кількість пам’яток</t>
  </si>
  <si>
    <t xml:space="preserve">- придбання рятувальних засобів - придбання засобів оповіщення і зв’язку
- улаштування інформаційних стендів та стендів з рятувальними засобами
</t>
  </si>
  <si>
    <t>5 од.                    на 775 осіб</t>
  </si>
  <si>
    <t xml:space="preserve">30 осіб
2 од.
1 од.
4 од.
</t>
  </si>
  <si>
    <t>придбання протигазів на 360 осіб</t>
  </si>
  <si>
    <t xml:space="preserve">42 од. 
44 од.
4 од.
4 од. 
4 комплекти
</t>
  </si>
  <si>
    <t>2000 од.</t>
  </si>
  <si>
    <t>Забезпечення санітарно-епідеміологічного благополуччя населення м. Слов’янська, спрямованого на проведення першочергових заходів та оперативного реагування на надзвичайні ситуації медико-біологічного характеру, пов’язаних із захворюванням сільськогосподарських тварин та з ураженням сільськогосподарських рослин хворобами та шкідниками</t>
  </si>
  <si>
    <t>0 осіб</t>
  </si>
  <si>
    <t>Нестандартне приєднання до електричних мереж системи розподілу "під ключ" АТ "ДТЕК Донецькі електромережі" по об'єкту: КНП СМР "Міська лікарня №1 м.Слов'янська" корпус терапевтичного відділення №1 м.Слов'янськ, вул.Василівська, буд. 31</t>
  </si>
  <si>
    <t>Нестандартне приєднання до електричних мереж системи розподілу "під ключ" АТ "ДТЕК Донецькі електромережі" по об'єкту: КНП СМР "Міська клінічна лікарня м. Слов'янська" головного корпусу  м.Слов'янськ, вул.Шевченка, буд. 38</t>
  </si>
  <si>
    <t>Утримання центру фізичного здоров’я населення "Спорт для всіх"</t>
  </si>
  <si>
    <t>Придбання та монтаж спортивного секційного огородження на спортивному майданчику КП "Парк культури і відпочинку" м.Слов'янська</t>
  </si>
  <si>
    <t>Придбання та монтаж модулів для майданчика скейтборду КП "Парк культури і відпочинку" м.Слов'янська</t>
  </si>
  <si>
    <t>Забезпечення діяльності та розвиток КП "Парк
культури і відпочинку" м.Слов'янська</t>
  </si>
  <si>
    <t>2.3.2 Стимулювання ефективного та комплексного використання туристичного та курортно-рекреаційного потенціалу</t>
  </si>
  <si>
    <t>Створення та поширення рекламної та сувенірної туристичної продукції</t>
  </si>
  <si>
    <t xml:space="preserve">Управління економічного та інвестиційного розвитку </t>
  </si>
  <si>
    <t>кількість продукції</t>
  </si>
  <si>
    <t>500 од.</t>
  </si>
  <si>
    <t>4.3.1 Забезпечення справедливої трансформації вугільної галузі та підвищення ефективності управління традиційними енергетичними ресурсами</t>
  </si>
  <si>
    <t xml:space="preserve">Впровадження системи енергоменеджменту  </t>
  </si>
  <si>
    <t>Оплата послуг за здійснення сертифікації енергетичної ефективності будівель</t>
  </si>
  <si>
    <t>кількість енергетичних сертифікатів</t>
  </si>
  <si>
    <t>зниження питомого енерго-споживання
будівлями</t>
  </si>
  <si>
    <t>Ціль 4. Екологічна безпека та збалансоване природокористування</t>
  </si>
  <si>
    <t>4900 осіб/ 670 досліджень</t>
  </si>
  <si>
    <t>92 особи</t>
  </si>
  <si>
    <t>Ведення претензійної та позовної роботи у Слов'янській міській військово-цивільній адміністрації та її структурних підрозділів(без права юридичної особи)</t>
  </si>
  <si>
    <t>виконання судових рішень по справах</t>
  </si>
  <si>
    <t>3.2.2 Надання сервісних послуг із водопостачання та водовідведення</t>
  </si>
  <si>
    <t>4.2.1 Удосконалення системи збору та перероблення твердих побутових відходів</t>
  </si>
  <si>
    <t>Забезпечення належного утримання та виховання дітей у комунальному закладі "Центр соціально-психологічної реабілітації дітей"</t>
  </si>
  <si>
    <t>Проведення заходу до Дня усиновлення</t>
  </si>
  <si>
    <t>кількість інформаційно-рекламної продукції</t>
  </si>
  <si>
    <t>Придбання на вторинному ринку впорядкованого житла для дітей-сиріт, дітей позбавлених батьківського піклування, осіб з їх числа, які перебувають на квартирному обліку і потребують поліпшення житлових умов на умовах співфінансування 50/50</t>
  </si>
  <si>
    <t>1.2.2 Формування позитивного іміджу регіону</t>
  </si>
  <si>
    <t xml:space="preserve">Придбання спортивного обладнання та інвентарю,                   в т.ч. за установами або закладами </t>
  </si>
  <si>
    <t>Розробка Стратегії розвитку Слов'янської міської територіальної громади Краматорського району Донецької області на період  до 2027 року та плану заходів з її реалізації до 2024 року</t>
  </si>
  <si>
    <t>розроблено документ</t>
  </si>
  <si>
    <t>1.5</t>
  </si>
  <si>
    <t>Капітальний ремонт житлового будинку з підсиленням несучих та огороджувальних конструкцій  по вул.Вільна,1 м.Слов'янськ (в т.ч. коригування ПКД)</t>
  </si>
  <si>
    <t>кількість отремонтованих житлових будинків</t>
  </si>
  <si>
    <t>Розробка проєктно-кошторисної документації по об'єкту: "Капітальний ремонт системи киснепостачання головного корпусу  КНП СМР "Міська клінічна лікарня м.Слов'янська" для забезпечення централізованим постачанням кисню за адресою вул. Шевченка, буд.38, м.Слов'янськ, Донецької області"</t>
  </si>
  <si>
    <t>КЗ "Центр фізичного здоров’я населення "Спорт для всіх"</t>
  </si>
  <si>
    <t xml:space="preserve">Обстеження і монтаж атракціону "Автотрек" в "Читальному павільйоні" КП "Парк культури і відпочинку" м.Слов'янська  </t>
  </si>
  <si>
    <t>Коригування проєктно-кошторисної документації по об'єкту "Будівництво двухланцюгової повітряної лінії 6 кВт від ГПП  110х6 до КНС №6, розташованої по вул.Сучасна, 33 і КНС №8, розташованої за адресою вул.Сучасна, 15-Б,  м.Слов'янськ Донецької області"</t>
  </si>
  <si>
    <t>Коригування проєктно-кошторисної документації по об'єкту "Будівництво двухланцюгової повітряної лінії від ГПП до ТП очисних споруд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</si>
  <si>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</si>
  <si>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Реконструкція обладнання для очищення газопилового потоку, а саме, аспіраційної системи в циклонах ЦН 15-1000-2УП</t>
  </si>
  <si>
    <t>відтворення та охорона водних ресурсів, укріплення берегів, озеленення прибережно-захисної смуги</t>
  </si>
  <si>
    <t>2 озера</t>
  </si>
  <si>
    <t>Розробка проєкту місцевої схеми формування екологічної мережі Слов'янської міської територіальної громади Краматорського району Донецької області</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</si>
  <si>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</si>
  <si>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Публікація оголошень в ЗМІ про взяття на облік безхазяйної речі та виявлення на території міста Слов’янська знахідки</t>
  </si>
  <si>
    <t>Заходи з озеленення міста, а саме, придбання посадкового матеріалу</t>
  </si>
  <si>
    <t xml:space="preserve">придбання:
- протигазів
- костюмів захисних
- приладів радіаційної розвідки ДП-5Б - приладів хімічної розвідки ВПХР
- приладів дозиметричного контролю ІД-1
</t>
  </si>
  <si>
    <t xml:space="preserve">кількість об'єктів для відновлення фізичних сил громади </t>
  </si>
  <si>
    <t xml:space="preserve">Будівництво спортивних майданчиків за адресою: м.Слов'янськ, вул.Весняна,23 (поряд з будинком культури сел.Семенівка), (у т.ч.виготовлення проєктно-кошторисної документації) </t>
  </si>
  <si>
    <t>Забезпечити своєчасне щеплення населення новонароджених від туберкульозу (БЦЖ)</t>
  </si>
  <si>
    <t>проведення спеціальних заходів, спрямованих на запобігання знищенню чи пошкодженню природних комплексів територій та об'єктів природно-заповідного фонду</t>
  </si>
  <si>
    <t>створено умови для забезпечення  життя і здоров’я населення міста</t>
  </si>
  <si>
    <t xml:space="preserve">  створена місцева автоматизована система централізо-ваного оповіщення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</si>
  <si>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</si>
  <si>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Забезпечення інтраокулярними лінзами і розхідними матеріалами для оперативного лікування хворих пільгової категорії населення на зрілу катаракту</t>
  </si>
  <si>
    <t>Виготовлення облікової документації на пам'ятки архітектури та історії місцевого значення</t>
  </si>
  <si>
    <t>Забезпечення надійного та своєчасного оповіщення відповідних служб, посадових осіб та населення громади про загрозу виникнення або виникнення надзвичайних ситуацій</t>
  </si>
  <si>
    <t>Розробка проєктно-кошторисної документації по об’єкту «Будівництво місцевої автоматизованої системи централізованого оповіщення населення про загрозу виникнення або виникнення надзвичайних ситуацій на території Слов'янської міської територіальної громади»</t>
  </si>
  <si>
    <t>Обладнання місць масового відпочинку населення на водних об’єктах, навчання населення правилам безпечної поведінки на воді</t>
  </si>
  <si>
    <t>кількість придбаних паливно-мастильних матеріалів</t>
  </si>
  <si>
    <t>4400 літрів</t>
  </si>
  <si>
    <t>Благоустрій північної частини берегової смуги оз.Шовковичне по вул.Лозановича м.Слов'янська (капітальний ремонт), (у т.ч. коригування проєктно-кошторисної документації)</t>
  </si>
  <si>
    <t>1.6</t>
  </si>
  <si>
    <t>Коригування проєктно-кошторисної документації по об’єкту «Реконструкція очисних споруд м.Слов’янськ» (коригування)</t>
  </si>
  <si>
    <t>11.5</t>
  </si>
  <si>
    <t>Капітальний ремонт мереж зовнішнього освітлення вул.Університетська м.Слов’янськ (в т.ч. коригування ПКД)</t>
  </si>
  <si>
    <t>11.6</t>
  </si>
  <si>
    <t>Розробка проєктно-кошторисної документації по об’єкту «Модернізація зовнішнього освітлення шляхом реконструкції в м.Слов’янськ Донецької області»</t>
  </si>
  <si>
    <t>кількість ПКД з позиивним експертним звітом</t>
  </si>
  <si>
    <t>17.3</t>
  </si>
  <si>
    <t>Утримання рекреаційних територій (утримання рекреаційної оздоровчої зони озеро Вейсове)</t>
  </si>
  <si>
    <t>23</t>
  </si>
  <si>
    <t>Утримання та технічне обслуговування модульної котельної по вул.Новий Побут, 21А</t>
  </si>
  <si>
    <t>Інші завдання: діяльність юридичного управління щодо забезпечення захисту інтересів Слов'янської міської військово-цивільної адміністрації та її структурних підрозділів (без права юридичної особи)</t>
  </si>
  <si>
    <t xml:space="preserve">
6 од.
3 од.
2 од.
</t>
  </si>
  <si>
    <t xml:space="preserve">Забезпечення виплати компенсації фізичним особам, які надають соціальні послуги з догляду без здійснення підприємницької діяльності на професійній основі (пос. КМУ від 06.10.2021 №1040)
</t>
  </si>
  <si>
    <t>Технічне переоснащення системи газопостачання житлового будинку по вул.Професійна, 30, м.Слов'янськ</t>
  </si>
  <si>
    <t>Інвентаризація та оцінка майна комунальної власності Слов'янської міської територіальної громади</t>
  </si>
  <si>
    <t>Інші завдання:                            інше</t>
  </si>
  <si>
    <t>кількість сімей</t>
  </si>
  <si>
    <t>Захист прав дитини та надання послуги патронату над дитиною</t>
  </si>
  <si>
    <t>Коригування проєктно-кошторисної документації по об'єкту "Реконструкція водогону № 9 та дюкеру водогону № 9 через р.К.Торець (нове русло), м.Слов'янськ" (коригування)</t>
  </si>
  <si>
    <t>кількість комплектів ПКД/кількість експертних звітів</t>
  </si>
  <si>
    <t>Коригування проєктно-кошторисної документації по об'єкту "Реконструкція корпусу терапевтичного відділення №1 КЛПЗ "Міська лікарня №1" за адресою: вул.Василівська,31 м.Слов'янськ, Донецька область" (коригування)</t>
  </si>
  <si>
    <t>Слов'янська міська військова адміністрація Краматорського району Донецької області,               фінансове управління Слов'янської міської військової адміністрації Краматорського району Донецької області,  відділ з питань цивільного захисту, мобілізаційної та оборонної роботи</t>
  </si>
  <si>
    <t>Інше завдання: Здійснення заходів з евакуації матеріальних і культурних цінностей, якщо виникає загроза їх пошкодження або знищення</t>
  </si>
  <si>
    <t>Оплата послуг з автомобільних перевезень;  оренда автотранспортних засобів</t>
  </si>
  <si>
    <t>кількість колодязів</t>
  </si>
  <si>
    <t>Капітальний ремонт та реконструкція аварійних ділянок водопровідних мереж м.Слов'янськ</t>
  </si>
  <si>
    <t>протяжність водопровідних мереж</t>
  </si>
  <si>
    <t>30 км</t>
  </si>
  <si>
    <t>239осіб</t>
  </si>
  <si>
    <t xml:space="preserve">Підтримка комунальних закладів охорони здоров'я, які належать територіальній громаді  (Комунальне некомерційне підприємство Слов'янської міської ради «Міська клінічна лікарня м.Слов'янська») </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</si>
  <si>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</si>
  <si>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Слов'янська міська військова адміністрація Краматорського району Донецької області</t>
  </si>
  <si>
    <t>Придбання сувенірної продукції  для нагородження</t>
  </si>
  <si>
    <t>Здійснення заходів правового режиму воєнного стану, в тому числі евакуація (транспортування) документів Національного архівного фонду, документів з кадрових питань (особового складу) та соціально значущих документів Слов'янської міської територіальної громади, оплата орендованого приміщення для зберігання евакуйованих документів</t>
  </si>
  <si>
    <t xml:space="preserve">кількість мешканців </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</si>
  <si>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організація робіт з утилізації використаних батарейок і акумуляторів </t>
  </si>
  <si>
    <t xml:space="preserve">300 кг    </t>
  </si>
  <si>
    <t>45 од.</t>
  </si>
  <si>
    <t>38 од.</t>
  </si>
  <si>
    <t xml:space="preserve"> Капітальний ремонт вулично-дорожньої мережі м.Слов'янськ (улаштування закритих водостоків по вул.Свободи) (у т.ч. коригування проєктно-кошторисної документації)</t>
  </si>
  <si>
    <t>Облаштування бюветів для
забора води</t>
  </si>
  <si>
    <t>Слов’янська міська військова адміністрація,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</si>
  <si>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</si>
  <si>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міські спеціалізовані служби цивільного захисту,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</si>
  <si>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</si>
  <si>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</si>
  <si>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</si>
  <si>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 відділ охорони здоров'я, Слов’янська філія Державної установи   «Обласний центр контролю та профілактики хвороб МОЗ України»</t>
  </si>
  <si>
    <t>Слов’янська міська військова адміністрація, відділ з питань цивільного захисту, мобілізаційної та оборонної роботи, Слов’янська районна державна лікарня ветеринарної медицини</t>
  </si>
  <si>
    <t>Слов’янська міська військова адміністрація, відділ з питань цивільного захисту, мобілізаційної та оборонної роботи,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</si>
  <si>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</si>
  <si>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t>
  </si>
  <si>
    <t>Слов'янська міська військова адміністрації Краматорського району Донецької області</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</si>
  <si>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</si>
  <si>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РЛП "Словянський курорт"</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</si>
  <si>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</si>
  <si>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</si>
  <si>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 xml:space="preserve">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ВА
</t>
  </si>
  <si>
    <t>покращення роботи газоочисного устаткування, забезпечення виробничих санітарних норм</t>
  </si>
  <si>
    <t>7 осіб</t>
  </si>
  <si>
    <t>1 захід</t>
  </si>
  <si>
    <t>площа прибирання</t>
  </si>
  <si>
    <t>Капітальний ремонт пам'ятника загиблим воїнам по вул.Сонячна, смт Билбасівка (у т.ч. розробка проєктно-кошторисної документації)</t>
  </si>
  <si>
    <t>Слов'янська міська військова адміністрація Краматорського району Донецької області                                                                         управління містобудування та архітектури</t>
  </si>
  <si>
    <t>кількість розроблених проєктів</t>
  </si>
  <si>
    <t>Розроблення  генерального плану м. Слов'янськ (центру територіальної  громади)</t>
  </si>
  <si>
    <t>Створення (оновлення) цифрової топографічної основи населених пунктів Слов’янської територіальної громади</t>
  </si>
  <si>
    <t>кількість площі</t>
  </si>
  <si>
    <t>га</t>
  </si>
  <si>
    <t xml:space="preserve">2500 од.           </t>
  </si>
  <si>
    <t>Розробка проєктно-кошторисної документації на будівництво туалету для КЗ «Слов’янський краєзнавчий музей»</t>
  </si>
  <si>
    <t>Розробка архітектурного проєкту на будівництво туалету для КЗ «Слов’янський краєзнавчий музей»</t>
  </si>
  <si>
    <t>Будівництво туалету для КЗ «Слов’янський краєзнавчий музей»</t>
  </si>
  <si>
    <t xml:space="preserve">1 захід </t>
  </si>
  <si>
    <t>Розробка власного логотипу,розробка форменої одежі та її пошиття для працівників КЗ «Слов’янський краєзнавчий музей»</t>
  </si>
  <si>
    <t>кількість комплектів</t>
  </si>
  <si>
    <t>13 одиниць</t>
  </si>
  <si>
    <t>4 модулі</t>
  </si>
  <si>
    <t>Монтаж та обслуговування модулів газового пожежогасіння „Імпульс“-20“</t>
  </si>
  <si>
    <t>11. Фізичне виховання та спорт</t>
  </si>
  <si>
    <t>12. Культура і туризм</t>
  </si>
  <si>
    <t>13. Захист населення і територій від надзвичайних ситуацій</t>
  </si>
  <si>
    <t>14. Захист прав і свобод громадян</t>
  </si>
  <si>
    <t>15. Соціальний захист населення</t>
  </si>
  <si>
    <t>16. Захист прав дітей - сиріт та дітей, позбавлених батьківського піклування</t>
  </si>
  <si>
    <t>18. Житлове господарство та комунальна інфраструктура</t>
  </si>
  <si>
    <t>19. Розвиток територіальної громади</t>
  </si>
  <si>
    <t>20. Впровадження заходів територіального планування</t>
  </si>
  <si>
    <t>21. Охорона навколишнього природного середовища</t>
  </si>
  <si>
    <t>22. Енергозабезпечення та енергоефективність</t>
  </si>
  <si>
    <t>створений міський матеріальний резерв для запобігання і ліквідації наслідків НС, у тому числі  заправка автотранспорту, забезпечено харчування населення, формувань цивільного захисту</t>
  </si>
  <si>
    <t xml:space="preserve">46 од.
5700 осіб
35 осіб
</t>
  </si>
  <si>
    <t>Інші завдання: Забезпечення заходів національного спротиву</t>
  </si>
  <si>
    <t xml:space="preserve">Військова частина А7286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</si>
  <si>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в/ч</t>
  </si>
  <si>
    <t>Обладнання автоматизованими робочими місцями (закупівля оргтехніки, ПЕОМ (ноутбук) з програмним забезпеченням, копіювальної техніки тощо)</t>
  </si>
  <si>
    <t>Проведення інформаційно-комунікативної кампанії стосовно територіальної оборони Слов’янської громади з виготовленням поліграфічної продукції</t>
  </si>
  <si>
    <t xml:space="preserve">Військова частина А7286,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</si>
  <si>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компаній</t>
  </si>
  <si>
    <t>Послуги  нотаріуса при вчиненні виконавчого напису</t>
  </si>
  <si>
    <t>послуги нотаріуса</t>
  </si>
  <si>
    <t xml:space="preserve">витяг  з Державного реєстру речових прав на нерухоме майно про реєстрацію права власності </t>
  </si>
  <si>
    <t>19 од.</t>
  </si>
  <si>
    <t>Виготовлення,оновлення технічної документації (інвентарної справи,технічного паспорту)</t>
  </si>
  <si>
    <t>Розроблення Комплексного плану просторового розвитку  територіальної громади</t>
  </si>
  <si>
    <t>50 од.</t>
  </si>
  <si>
    <t>3207 сімей</t>
  </si>
  <si>
    <t xml:space="preserve">Надання допомоги відповідно до  Закону України від 1 червня 2000 року № 1768-III «Про державну соціальну допомогу малозабезпеченим сім’ям» </t>
  </si>
  <si>
    <t xml:space="preserve">кількість отримувачів допомоги </t>
  </si>
  <si>
    <t>1100 сімей</t>
  </si>
  <si>
    <r>
      <t>Надання допомоги відповідно до постанови Кабінету Міністрів України від 13.03.2019 №250 «Деякі питання надання соціальної підтримки багатодітним сім’ям»</t>
    </r>
    <r>
      <rPr>
        <sz val="12"/>
        <rFont val="Calibri"/>
        <family val="2"/>
      </rPr>
      <t xml:space="preserve"> </t>
    </r>
  </si>
  <si>
    <t>450 сімей</t>
  </si>
  <si>
    <t>Надання державної допомоги відповідно до постанови Кабінету Міністрів України від 27.12.2017 № 1098 «Про затвердження порядку 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t>
  </si>
  <si>
    <t>Забезпечення сімей державною підтримкою відповідно до постанови Кабінету Міністрів України від 30.01.2019 № 68 «Деякі питання надання послуги з догляду за дитиною до трьох років «муніципальна няня»</t>
  </si>
  <si>
    <t xml:space="preserve">кількість отримувачів відшкодування послуги  </t>
  </si>
  <si>
    <t>15 сімей</t>
  </si>
  <si>
    <t>850 особа</t>
  </si>
  <si>
    <t>140 осіб</t>
  </si>
  <si>
    <t>35 особи</t>
  </si>
  <si>
    <t>165 осіб</t>
  </si>
  <si>
    <t>Забезпечити призначення компенсації фізичним особам, що надають соціальні послуги громадянам, згідно з Постановою КМУ від 23.09.2020 № 859</t>
  </si>
  <si>
    <t>2 особа</t>
  </si>
  <si>
    <t>98 осіб</t>
  </si>
  <si>
    <t>370 осіб</t>
  </si>
  <si>
    <t>25809 осіб</t>
  </si>
  <si>
    <t>27721 осіб</t>
  </si>
  <si>
    <t>10 сімей                    13 будинків сімейного типу               2 патронатні сім'ї</t>
  </si>
  <si>
    <t>102 особи</t>
  </si>
  <si>
    <t xml:space="preserve">кількість охоплених осіб та дітей з інвалідністю </t>
  </si>
  <si>
    <t xml:space="preserve">кількість охоплених  дітей та осіб з інвалідністю </t>
  </si>
  <si>
    <t>235 осіб</t>
  </si>
  <si>
    <t>Надання соціальних послуг недержавними надавачами соціальних послуг на паритетних засадах</t>
  </si>
  <si>
    <t>Направити на проходження комплексної реабілітациїї дітей з інвалідністю (постанова КМУ від 27.03.2019 № 309 )</t>
  </si>
  <si>
    <t>58 осіб</t>
  </si>
  <si>
    <t>79 осіб</t>
  </si>
  <si>
    <t>Утворення та діяльність гуманітарних штабів (ХАБів) в інших областях України</t>
  </si>
  <si>
    <t>кількість пунктів</t>
  </si>
  <si>
    <t>1 пункт</t>
  </si>
  <si>
    <t>кількість  сімей, які отримають допомогу</t>
  </si>
  <si>
    <t>36 осіб</t>
  </si>
  <si>
    <t>Надання матеріальної допомоги в розмірі одного прожиткового мінімума для підготовки до навчального року дітей загиблих(померлих) учасників АТО/ООС (1 - 11 клас)</t>
  </si>
  <si>
    <t>Надання щорічної разової грошової допомоги для вирішення соціально - побутових потреб родинам загиблих (померлих) учасників АТО/ООС в розмірі 25000 грн за зверненням</t>
  </si>
  <si>
    <t>Надання разової грошової допомоги в розмірі 50000 грн (за зверненням) одному із членів родини військовослужбовця, який загинув (помер) в період дії воєнного стану в Україні, захищаючи незалежність, суверенітет та територіальну цілісність України</t>
  </si>
  <si>
    <t>Здійснення заходів з комплексої реабілітації для дітей та  осіб з інвалідністю, в тому числі на утримання центру</t>
  </si>
  <si>
    <t>Оренда котельного обладнання  </t>
  </si>
  <si>
    <t>Інші завдання: заходи з підготовки міста до життя в умовах складних ситуацій</t>
  </si>
  <si>
    <t>заклади, що надають прихисток та/або гаряче харчування, кількість</t>
  </si>
  <si>
    <t>28 од.</t>
  </si>
  <si>
    <t>Будівництво, реконструкція, перепланування, обладнання, утримання, капітальний та поточний ремонт будівель, споруд, службової території, (приміщень) інженерних мереж (систем) у місцях розміщення батальйону територіальної оборони, забезпечення його життєдіяльності</t>
  </si>
  <si>
    <t>Придбання військового майна, (спеціальних засобів) спорядження, пристроїв, засобів зв'язку, пально-мастильних матеріалів, деталей та приладдя, інших  матеріально-технічних засобів, запчастин та комплектуючих; оплата послуг з поточного ремонту та технічного обслуговування транспортних засобів, обладнання, техніки, механізмів,- для потреб службової діяльності батальйону територіальної оборони</t>
  </si>
  <si>
    <t>Структурні підрозділи Слов'янської міської військової адміністрації Краматорського району Донецької області, підрозділи Слов'янської міської військово - цивільної адміністрації Краматорського району Донецької області</t>
  </si>
  <si>
    <t>Управління економічного та інвестиційного розвитку, структурні підрозділи Слов'янської міської військової адміністрації Краматорського району Донецьої області, структурні підрозділи Слов'янської міської військово - цивільної адміністрації Краматорського району Донецьої області</t>
  </si>
  <si>
    <t>Управління  житлово-комунального господарства</t>
  </si>
  <si>
    <t xml:space="preserve">Структурні підрозділи військової адміністрації Краматорського району Донецької області, структурні підрозділи військово - цивільної адміністрації Краматорського району Донецької області                    </t>
  </si>
  <si>
    <t>Примітка у розділі:
стовпець 7 - державний фонд ОНПС;
стовпець 8 - обласний фонд ОНПС; 
стовпець 9 - бюджет територіальної громади, у тому числі фонд ОНПС бюджету територіальної громади</t>
  </si>
  <si>
    <t>Підтримка житлового фонду при створені та функціонуванні об'єднань співвласників багатоквартирних будинків</t>
  </si>
  <si>
    <t>17. Заходи, пов’язані з наслідками військової агресії російської федерації на території громади. Підтримка внутрішньо переміщених осіб</t>
  </si>
  <si>
    <t>2 виставки,        1 конкурс,         1000 од. листівок</t>
  </si>
  <si>
    <t>кількість  осіб, які отримали матеріальну допомогу</t>
  </si>
  <si>
    <t>кількість  осіб, які отримають допомогу</t>
  </si>
  <si>
    <t xml:space="preserve">Надання одноразової  матеріальної допомоги мешканцям Слов'янської територіальної громади нерухоме майно, яких пошкоджено внаслідок збройної агресії російської федерації </t>
  </si>
  <si>
    <t>Надання щорічної разової грошової допомоги в розмірі 3000 грн. для вирішення соціально - побутових потреб особам, які опинилися в скрутних життєвих обставинах, а саме особам з інвалідністю внаслідок війни, інвалідність яких пов'язана з участю в АТО/ООС за зверненням</t>
  </si>
  <si>
    <t xml:space="preserve">Надання одноразової матеріальної допомоги при звільненні у 2021-2024 рр. з військової служби за контрактом учасникам бойових дій в період проведення антитерористичної операції у розмірі 2000 грн (за зверненням) за рахунок коштів місцевого бюджету                                         </t>
  </si>
  <si>
    <t>Придбання модулів газового пожежогасіння „Імпульс“-20“та супутнього обладнання для їх установки</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</si>
  <si>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війни в закладах освіти</t>
  </si>
  <si>
    <t xml:space="preserve">Придбання засобів радіаційного та хімічного захисту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</si>
  <si>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 xml:space="preserve">Слов’янська міська військова адміністрація Краматорського району Донецької області, 
 6 ДПРЗ ГУ ДСНС України у Донецькій області,  відділ з питань цивільного захисту, мобілізаційної та оборонної роботи
</t>
  </si>
  <si>
    <t xml:space="preserve">кількість:
костюмів 
прилади дозиметричного контролю та радіаційної розвідки 
змінні фільтри поглиначів для засобів захисту дихання 
</t>
  </si>
  <si>
    <t xml:space="preserve">8 од.
2 од.
10 од.
</t>
  </si>
  <si>
    <t>виключити</t>
  </si>
  <si>
    <t>облаштування котелень стаціонарних пунктів обігріву, кількість котелень</t>
  </si>
  <si>
    <t>забезпечення функціонування пунктів обігріву та пунктів харчування, кількість пунктів обігріву/пунктів харчування</t>
  </si>
  <si>
    <t>9/6 од.</t>
  </si>
  <si>
    <t>Відділ освіти, Слов’янська міська військова адміністрація Краматорського району Донецької області</t>
  </si>
  <si>
    <t>4500 осіб</t>
  </si>
  <si>
    <t>200 осіб</t>
  </si>
  <si>
    <t>600 од.</t>
  </si>
  <si>
    <t xml:space="preserve"> Відділ освіти,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</si>
  <si>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163 особи</t>
  </si>
  <si>
    <t>162 особи</t>
  </si>
  <si>
    <t xml:space="preserve">Краматорська районна державна адміністрація Донецької області, Слов'янська міська військова адміністрація Краматорського району Донецької області  </t>
  </si>
  <si>
    <t>кількість програм</t>
  </si>
  <si>
    <t>Матеріальна допомога особам з інвалідністю внаслідок війни з числа учасників антитерористичної операції та членам сімей загиблих учасників АТО</t>
  </si>
  <si>
    <t>62 особи</t>
  </si>
  <si>
    <t>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п1мчасово компактно проживають у більш безпечних регіонах України на 2023 рік</t>
  </si>
  <si>
    <t xml:space="preserve">Придбання спеціалізованого транспортного засобу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</si>
  <si>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Управління житлово –комунального господарства</t>
  </si>
  <si>
    <t xml:space="preserve">кількість
екскаватор-навантажувач JCB з обладнанням
</t>
  </si>
  <si>
    <t>1.7</t>
  </si>
  <si>
    <t xml:space="preserve">Розробка проєктно-кошторисної документації на капітальний ремонт житлових будинків по пров.Виноградний, 3,   вул. Лозановича, 20, 
вул. Поштова, 12,                    вул. Торська, 43,                  вул. Шевченка, 19
м. Слов’янськ, пошкоджених внаслідок збройної агресії рф
</t>
  </si>
  <si>
    <t xml:space="preserve">кількість проєктів </t>
  </si>
  <si>
    <t>Технічне обстеження житлового будинку по вул.Корольова, 20 м.Слов’янськ, пошкодженого внаслідок збройної агресії рф</t>
  </si>
  <si>
    <t xml:space="preserve">кількість
об’єктів 
</t>
  </si>
  <si>
    <t xml:space="preserve">Придбання паливно-мастильних матеріалів для  6 Державного пожежно-рятувального загону Головного управління Державної служби України з надзвичайних ситуацій у Донецькій області </t>
  </si>
  <si>
    <t>Придбання будівельних матеріалів для проведення ремонтних робіт господарським способом житлових будинків, будівель об’єктів соціальної сфери Слов’янської територіальної громади, пошкоджених в наслідок збройної агресії рф</t>
  </si>
  <si>
    <t>10 000 од.</t>
  </si>
  <si>
    <t xml:space="preserve">кількість
матеріалів
</t>
  </si>
  <si>
    <t>24</t>
  </si>
  <si>
    <t>Придбання піску для робіт з благоустрою</t>
  </si>
  <si>
    <t>2500 т</t>
  </si>
  <si>
    <t>від 19.01 2023 № 27-01/32-14</t>
  </si>
  <si>
    <t>Придбання джерел резервного живлення</t>
  </si>
  <si>
    <t>кількість генераторів</t>
  </si>
  <si>
    <t xml:space="preserve">Відділ освіти </t>
  </si>
  <si>
    <t>Фінансова підтримка комунального підприємства "АТП 052814"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</si>
  <si>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t>
  </si>
  <si>
    <t xml:space="preserve">Управління житлово - комунального господарства,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</si>
  <si>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габіонів</t>
  </si>
  <si>
    <t>167 од.</t>
  </si>
  <si>
    <t>кількість лісоматеріалів</t>
  </si>
  <si>
    <t xml:space="preserve">- придбання мобільних укриттів </t>
  </si>
  <si>
    <t>- придбання габіонів</t>
  </si>
  <si>
    <t>- придбання лісоматеріалів круглих хвойних порід</t>
  </si>
  <si>
    <t>Фінансова підтримка Комунального підприємства Слов’янської міської ради «Керуюча компанія № 4»</t>
  </si>
  <si>
    <t>3 нових зелених зон, 1 зелену зону спеціального призначення (3420 од.)</t>
  </si>
  <si>
    <t>300 од. V=1,1 м.куб</t>
  </si>
  <si>
    <t>265 осіб</t>
  </si>
  <si>
    <t xml:space="preserve">Військова частина А0281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</si>
  <si>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А7286
Військова частина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</si>
  <si>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3035 Національної гвардії України,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</si>
  <si>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3.1.2 Підвищення суспільної правосвідомості та попередження злочинності</t>
  </si>
  <si>
    <t xml:space="preserve">кількість
послуг
</t>
  </si>
  <si>
    <t>40 од.</t>
  </si>
  <si>
    <t>23000 літрів</t>
  </si>
  <si>
    <t xml:space="preserve">кількість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</si>
  <si>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</si>
  <si>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Надання  одноразової  матеріальної допомоги родинам загиблих цивільних мешканців Слов'янської міської територіальної громади, які загинули або померли від поранень, отриманих на території Слов'янської міської територіальної громади, внаслідок  ворожого обстрілу з боку російської федерації  під час дії воєнного стану на території України</t>
  </si>
  <si>
    <t xml:space="preserve">Придбання матеріально - технічних засобів
</t>
  </si>
  <si>
    <t>Придбання організаційної техніки, мережевого обладнання</t>
  </si>
  <si>
    <t xml:space="preserve">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 блоків живлення
</t>
  </si>
  <si>
    <t xml:space="preserve">кількість в/ч </t>
  </si>
  <si>
    <t>Придбання навчально – тренувального обладнання та устаткування</t>
  </si>
  <si>
    <t>Придбання офісного устаткування й приладдя різного, швидкозшивачів та супутнього приладдя, клея, фурнітури різної, кухонного приладдя, поліграфії та продукції поліграфічного виробництва</t>
  </si>
  <si>
    <t>Придбання конструкцій та конструкційних матеріалів; допоміжної будівельної продукції, будівельних матеріалів</t>
  </si>
  <si>
    <t>Придбання  гаражного обладнання та устаткування, автозапчастин й аксесуарів</t>
  </si>
  <si>
    <t>Оплата послуг з ремонту, технічного обслуговування транспортних засобів і супутнього обладнання та супутніх послуги</t>
  </si>
  <si>
    <t>Придбання матеріально-технічних засобів</t>
  </si>
  <si>
    <t>Придбання транспортних засобів спеціального призначення</t>
  </si>
  <si>
    <t>Придбання астрономічних та оптичних приладів</t>
  </si>
  <si>
    <t>Придбання безпілотних літальних апаратів</t>
  </si>
  <si>
    <t>Придбання електричних інструментів, знаряддя</t>
  </si>
  <si>
    <t>Поточний ремонт приміщення будівлі Билбасівської селищної ради (смт Билбасівка, вул.Центральна, буд. 218) для розміщення віддаленого робочого місця з надання адміністративних та соціальних послуг населенню</t>
  </si>
  <si>
    <t xml:space="preserve">Придбання матеріально - технічних засобів
</t>
  </si>
  <si>
    <t>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t>
  </si>
  <si>
    <t>Оплата послуг з ремонту теле-аудіо апаратури</t>
  </si>
  <si>
    <t xml:space="preserve">Придбання організаційної техніки </t>
  </si>
  <si>
    <t xml:space="preserve">Придбання офісного устаткування й приладдя різного, кухонного приладдя, поліграфії та продукції поліграфічного виробництва </t>
  </si>
  <si>
    <t xml:space="preserve">Оплата будівельних робіт
(встановлення вікон -Реєстраційний номер об’єкта №1531391914141, поточний ремонт будівель - Реєстраційний номер об’єкта №1263781714141)
</t>
  </si>
  <si>
    <t xml:space="preserve">Придбання  гаражного обладнання та устаткування, автозапчастин й аксесуарів
</t>
  </si>
  <si>
    <t>Придбання медичних приладів, інструментів, апаратури, обладнання, пристроїв, витратних матеріалів, лікарських засобів</t>
  </si>
  <si>
    <t>Оплата послуг з медичної підготовки для військової частини</t>
  </si>
  <si>
    <t>Оплата комунальних послуг</t>
  </si>
  <si>
    <t xml:space="preserve">- - придбання мобільних укриттів, модульних бетонних виробів/залізобетонних конструкцій, вогневих споруд, загороджувальних пірамід/тетраподів тощо </t>
  </si>
  <si>
    <t>3104 од.</t>
  </si>
  <si>
    <r>
      <t>600 м</t>
    </r>
    <r>
      <rPr>
        <vertAlign val="superscript"/>
        <sz val="12"/>
        <color theme="1"/>
        <rFont val="Times New Roman"/>
        <family val="1"/>
        <charset val="204"/>
      </rPr>
      <t>3</t>
    </r>
  </si>
  <si>
    <t xml:space="preserve">- придбання металопродукції (арматура, лист г\к, труба профільна, трос) </t>
  </si>
  <si>
    <t>кількість металопродукції</t>
  </si>
  <si>
    <t xml:space="preserve">7 т / 
4000 п.м.
</t>
  </si>
  <si>
    <t>- придбання піску</t>
  </si>
  <si>
    <t xml:space="preserve">кількість
піску
</t>
  </si>
  <si>
    <t>1 666 т</t>
  </si>
  <si>
    <t>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t>
  </si>
  <si>
    <t>Придбання автомобільного транспортного засобу</t>
  </si>
  <si>
    <t xml:space="preserve">Головне Управління Служби безпеки України в Донецькій та Луганській областях,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</si>
  <si>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ГАЗель NEXT; екскаватор-навантажувач JCB;
екскаватор-навантажувач JCB-з навісним обладнанням;
комбінована дорожня машина МКДЗ-17;
автопідіймач на базі МАЗ-5550 (Н-30м);
автовишка; причепи, напівричепи та інші механізми
</t>
  </si>
  <si>
    <t>2 од./           1 од./              1 од./                     1 од./                   1 од./                    1 од./                                      3 од.</t>
  </si>
  <si>
    <t xml:space="preserve">Поточний ремонт житлового фонду комунальної власності м.Слов’янськ для розміщення осіб з житла, яке зазнало пошкоджень внаслідок збройної агресії рф (гуртожиток по вул. Торська, 53а, 
вул. Новий Побут, 19)
</t>
  </si>
  <si>
    <t xml:space="preserve">кількість
гуртожитків
</t>
  </si>
  <si>
    <t>Придбання радіотелевізійної, комунікаційної, телекомунікаційної та супутньої апаратури й обладнання, електричного устаткування, обладнання та приладів, блоків живлення для відділу поліції № 4 Краматорського РУП ГУНП в Донецькій області</t>
  </si>
  <si>
    <t>986 тис.м²</t>
  </si>
  <si>
    <t>Утримання територій (санітарне очищення місць загального користування та кладовищ, у тому числі ліквідація несанкціонованих звалищ)</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</si>
  <si>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</si>
  <si>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13.8</t>
  </si>
  <si>
    <t>Придбання предметів ритуальної належності (труни)</t>
  </si>
  <si>
    <t>кількість трун</t>
  </si>
  <si>
    <t xml:space="preserve">Військова частина          А7037 для підпорядкованої  військової частини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</si>
  <si>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ГУНП в Донецькій області
для підпорядкованого 
 відділу поліції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</si>
  <si>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Придбання паливно-мастильних матеріалів для  відділу поліції № 4 Краматорського РУП  ГУНП в Донецькій області</t>
  </si>
  <si>
    <t>Придбання службового автомобільного транспорту для відділу поліції № 4 Краматорського РУП  ГУНП в Донецькій області</t>
  </si>
  <si>
    <t>Технічне обслуговування і поточний ремонт службового автомобільного транспорту відділу поліції № 4 Краматорського РУП ГУНП в Донецькій області</t>
  </si>
  <si>
    <t>Придбання комп’ютерної та оргтехніки для відділу поліції № 4 Краматорського РУП ГУНП в Донецькій області</t>
  </si>
  <si>
    <t xml:space="preserve">ГУНП в Донецькій області
для підпорядкованого 
 відділу поліції №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</si>
  <si>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13.9</t>
  </si>
  <si>
    <t>Облаштування алеї Слави для почесного поховання загиблих захисників і захисниць України (в т.ч. розробка технічної документації)</t>
  </si>
  <si>
    <t xml:space="preserve">кількість
облаштованих алей
</t>
  </si>
  <si>
    <t xml:space="preserve">Військова частина          А 7037 для підпорядкованої  військової частини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</si>
  <si>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Поточний ремонт та облаштування споруд цивільного захисту (укриття, бомбосховища тощо)</t>
  </si>
  <si>
    <t xml:space="preserve">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управління житлово - комунального господарства,                                  відділ освіти,                              відділ охорони здоров'я
</t>
  </si>
  <si>
    <t>Поточний ремонт багатоквартирних житлових будинків всіх форм власності, гуртожитків, розташованих на території Слов’янської міської територіальної громади Краматорського району Донецької області, пошкоджених внаслідок збройної агресії РФ</t>
  </si>
  <si>
    <t>32 од.</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</si>
  <si>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</si>
  <si>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30 сімей</t>
  </si>
  <si>
    <t>Надання матеріальної допомоги цивільним особам, мешканцям Слов’янської територіальної громади які зазнали поранень та ушкоджень здоров’я, отриманих на території Слов’янської громади  внаслідок ворожого обстрілу під час воєнного стану на території України, та потребують хірургічного втручання або довготривалого лікування</t>
  </si>
  <si>
    <t>Надання разової грошової допомоги військовослужбовцю, який звільнений з військової служби за станом здоров'я в період дії воєнного стану в Україні</t>
  </si>
  <si>
    <t>28 раб.места Хелсі,  інтернет, придбано 2 ноутбука</t>
  </si>
  <si>
    <t>цпмсд</t>
  </si>
  <si>
    <t>мкл</t>
  </si>
  <si>
    <t>гб1</t>
  </si>
  <si>
    <t>1220 осіб</t>
  </si>
  <si>
    <t>инсулин в иньекциях получают 482 взросліх и 8 детей, в таблетках 730 взросліх</t>
  </si>
  <si>
    <t>270 осіб</t>
  </si>
  <si>
    <t>за рахунок ДБ 740 доз, гум.1960доз</t>
  </si>
  <si>
    <t>15 осіб МБ, 24осіб гум.</t>
  </si>
  <si>
    <t>65рец., 32 осіб</t>
  </si>
  <si>
    <t>87 осіб МБ,  94 особи благ.</t>
  </si>
  <si>
    <t>22 осіб,58рец.</t>
  </si>
  <si>
    <t>Лікарів-1</t>
  </si>
  <si>
    <t>Отриманно:92 глюкометрів, 74100 шт тест-смужок,18131 уп-тест-смужок,140 глюкометра видано</t>
  </si>
  <si>
    <t>Всього ставок :31,75, з них : лікарі - 3,5; середній медпресонал - 20,75; молодший медперсонал - 4,75; фахівці - 1,5; інші - 1,25.           КЕКВ 2270 - 857,7; КЕКВ 2220 - 990,1; КЕКВ 2230 - 449,9;  КЕКВ 2111 - 1273,5; КЕКВ 2120 - 314,3</t>
  </si>
  <si>
    <t>1354 осіб /               6 досліджень</t>
  </si>
  <si>
    <t>2.2.3 Підвищення якості та загальної доступності медичних послуг у містах та сільській місцевості</t>
  </si>
  <si>
    <t>2.2.2 Посилення профілактичних заходів з упередження захворюваності населення</t>
  </si>
  <si>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 </t>
  </si>
  <si>
    <t xml:space="preserve">ЗАХОДИ З РЕАЛІЗАЦІЇ ПРОГРАМИ          
</t>
  </si>
  <si>
    <t>Додаток 2</t>
  </si>
  <si>
    <t>до Програми</t>
  </si>
  <si>
    <t>(Розділ 2)</t>
  </si>
  <si>
    <t xml:space="preserve">кількість забезпечених
</t>
  </si>
  <si>
    <t>2021-2023</t>
  </si>
  <si>
    <t>РАЗОМ</t>
  </si>
  <si>
    <t>кількість ітей</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</si>
</sst>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0.0"/>
    <numFmt numFmtId="166" formatCode="0.000"/>
    <numFmt numFmtId="167" formatCode="#,##0.000"/>
    <numFmt numFmtId="168" formatCode="#,##0.000;[Red]#,##0.000"/>
    <numFmt numFmtId="169" formatCode="0.0000"/>
    <numFmt numFmtId="170" formatCode="#,##0.000_ ;\-#,##0.000\ "/>
    <numFmt numFmtId="171" formatCode="#,##0.0000"/>
  </numFmts>
  <fonts count="48">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name val="Times New Roman"/>
      <family val="1"/>
      <charset val="204"/>
    </font>
    <font>
      <sz val="11"/>
      <name val="Times New Roman"/>
      <family val="1"/>
      <charset val="204"/>
    </font>
    <font>
      <sz val="11"/>
      <color indexed="8"/>
      <name val="Calibri"/>
      <family val="2"/>
      <charset val="1"/>
    </font>
    <font>
      <sz val="10"/>
      <name val="Arial Cyr"/>
      <charset val="204"/>
    </font>
    <font>
      <b/>
      <sz val="12"/>
      <name val="Times New Roman"/>
      <family val="1"/>
      <charset val="204"/>
    </font>
    <font>
      <sz val="12"/>
      <name val="Times New Roman"/>
      <family val="1"/>
      <charset val="204"/>
    </font>
    <font>
      <i/>
      <sz val="12"/>
      <name val="Times New Roman"/>
      <family val="1"/>
      <charset val="204"/>
    </font>
    <font>
      <sz val="12"/>
      <color theme="1"/>
      <name val="Times New Roman"/>
      <family val="1"/>
      <charset val="204"/>
    </font>
    <font>
      <b/>
      <sz val="12"/>
      <color rgb="FFFF0000"/>
      <name val="Times New Roman"/>
      <family val="1"/>
      <charset val="204"/>
    </font>
    <font>
      <sz val="11"/>
      <color indexed="8"/>
      <name val="Calibri"/>
      <family val="2"/>
    </font>
    <font>
      <sz val="12"/>
      <name val="Times New Roman"/>
      <family val="1"/>
      <charset val="1"/>
    </font>
    <font>
      <sz val="10"/>
      <name val="Times New Roman"/>
      <family val="1"/>
      <charset val="204"/>
    </font>
    <font>
      <sz val="11"/>
      <name val="Times New Roman"/>
      <family val="1"/>
      <charset val="1"/>
    </font>
    <font>
      <sz val="11"/>
      <color rgb="FF000000"/>
      <name val="Calibri"/>
      <family val="2"/>
      <charset val="1"/>
    </font>
    <font>
      <sz val="11"/>
      <color rgb="FF000000"/>
      <name val="Calibri"/>
      <family val="2"/>
      <charset val="204"/>
    </font>
    <font>
      <sz val="12"/>
      <name val="Helv"/>
      <charset val="204"/>
    </font>
    <font>
      <b/>
      <i/>
      <sz val="12"/>
      <name val="Times New Roman"/>
      <family val="1"/>
      <charset val="204"/>
    </font>
    <font>
      <sz val="12"/>
      <name val="Calibri"/>
      <family val="2"/>
      <charset val="204"/>
    </font>
    <font>
      <i/>
      <sz val="11"/>
      <name val="Times New Roman"/>
      <family val="1"/>
      <charset val="204"/>
    </font>
    <font>
      <sz val="7.7"/>
      <name val="Times New Roman"/>
      <family val="1"/>
      <charset val="204"/>
    </font>
    <font>
      <b/>
      <sz val="10"/>
      <name val="Times New Roman"/>
      <family val="1"/>
      <charset val="204"/>
    </font>
    <font>
      <b/>
      <sz val="8"/>
      <name val="Times New Roman"/>
      <family val="1"/>
      <charset val="204"/>
    </font>
    <font>
      <b/>
      <sz val="9"/>
      <name val="Times New Roman"/>
      <family val="1"/>
      <charset val="204"/>
    </font>
    <font>
      <sz val="11"/>
      <color rgb="FFFF0000"/>
      <name val="Times New Roman"/>
      <family val="1"/>
      <charset val="204"/>
    </font>
    <font>
      <b/>
      <sz val="11"/>
      <color rgb="FFFF0000"/>
      <name val="Times New Roman"/>
      <family val="1"/>
      <charset val="204"/>
    </font>
    <font>
      <b/>
      <i/>
      <sz val="12"/>
      <name val="Calibri"/>
      <family val="2"/>
      <charset val="204"/>
    </font>
    <font>
      <sz val="12"/>
      <color rgb="FF000000"/>
      <name val="Times New Roman"/>
      <family val="1"/>
      <charset val="204"/>
    </font>
    <font>
      <sz val="12"/>
      <color rgb="FF000000"/>
      <name val="Calibri"/>
      <family val="2"/>
      <charset val="204"/>
    </font>
    <font>
      <sz val="12"/>
      <color theme="1"/>
      <name val="Calibri"/>
      <family val="2"/>
      <charset val="204"/>
    </font>
    <font>
      <sz val="12"/>
      <name val="Georgia"/>
      <family val="1"/>
      <charset val="204"/>
    </font>
    <font>
      <sz val="12"/>
      <name val="Conv_rubik-regular"/>
    </font>
    <font>
      <sz val="12"/>
      <color rgb="FFFF0000"/>
      <name val="Times New Roman"/>
      <family val="1"/>
      <charset val="1"/>
    </font>
    <font>
      <sz val="12"/>
      <name val="Calibri"/>
      <family val="2"/>
    </font>
    <font>
      <sz val="12"/>
      <name val="Times New Roman"/>
      <family val="1"/>
    </font>
    <font>
      <sz val="12"/>
      <color indexed="8"/>
      <name val="Times New Roman"/>
      <family val="1"/>
      <charset val="204"/>
    </font>
    <font>
      <sz val="12"/>
      <color indexed="8"/>
      <name val="Times New Roman"/>
      <family val="1"/>
      <charset val="1"/>
    </font>
    <font>
      <sz val="12"/>
      <color theme="3"/>
      <name val="Times New Roman"/>
      <family val="1"/>
      <charset val="1"/>
    </font>
    <font>
      <vertAlign val="superscript"/>
      <sz val="12"/>
      <color theme="1"/>
      <name val="Times New Roman"/>
      <family val="1"/>
      <charset val="204"/>
    </font>
    <font>
      <b/>
      <sz val="12"/>
      <color rgb="FFFF0000"/>
      <name val="Times New Roman"/>
      <family val="1"/>
      <charset val="1"/>
    </font>
    <font>
      <i/>
      <sz val="12"/>
      <name val="Times New Roman"/>
      <family val="1"/>
      <charset val="1"/>
    </font>
    <font>
      <b/>
      <sz val="12"/>
      <name val="Times New Roman"/>
      <family val="1"/>
      <charset val="1"/>
    </font>
    <font>
      <sz val="8"/>
      <name val="Calibri"/>
      <family val="2"/>
      <scheme val="minor"/>
    </font>
  </fonts>
  <fills count="1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26"/>
      </patternFill>
    </fill>
    <fill>
      <patternFill patternType="solid">
        <fgColor rgb="FF92D050"/>
        <bgColor indexed="64"/>
      </patternFill>
    </fill>
    <fill>
      <patternFill patternType="solid">
        <fgColor rgb="FFFFFF00"/>
        <bgColor indexed="64"/>
      </patternFill>
    </fill>
    <fill>
      <patternFill patternType="solid">
        <fgColor rgb="FFE6E6E6"/>
        <bgColor indexed="64"/>
      </patternFill>
    </fill>
    <fill>
      <patternFill patternType="solid">
        <fgColor theme="3" tint="0.39997558519241921"/>
        <bgColor indexed="64"/>
      </patternFill>
    </fill>
    <fill>
      <patternFill patternType="solid">
        <fgColor theme="0"/>
        <bgColor indexed="26"/>
      </patternFill>
    </fill>
    <fill>
      <patternFill patternType="solid">
        <fgColor rgb="FFFFC00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26">
    <xf numFmtId="0" fontId="0" fillId="0" borderId="0"/>
    <xf numFmtId="0" fontId="5" fillId="0" borderId="0"/>
    <xf numFmtId="0" fontId="8" fillId="0" borderId="0"/>
    <xf numFmtId="0" fontId="9" fillId="0" borderId="0"/>
    <xf numFmtId="0" fontId="4" fillId="0" borderId="0"/>
    <xf numFmtId="0" fontId="15" fillId="0" borderId="0"/>
    <xf numFmtId="0" fontId="8" fillId="0" borderId="0"/>
    <xf numFmtId="0" fontId="19" fillId="0" borderId="0"/>
    <xf numFmtId="0" fontId="19" fillId="0" borderId="0"/>
    <xf numFmtId="0" fontId="19"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 fillId="0" borderId="0"/>
    <xf numFmtId="0" fontId="1" fillId="0" borderId="0"/>
  </cellStyleXfs>
  <cellXfs count="358">
    <xf numFmtId="0" fontId="0" fillId="0" borderId="0" xfId="0"/>
    <xf numFmtId="0" fontId="7" fillId="0" borderId="0" xfId="0" applyFont="1" applyAlignment="1">
      <alignment horizontal="center" vertical="top" wrapText="1"/>
    </xf>
    <xf numFmtId="0" fontId="6" fillId="0" borderId="2" xfId="0" applyFont="1" applyBorder="1" applyAlignment="1">
      <alignment horizontal="left" vertical="top" wrapText="1"/>
    </xf>
    <xf numFmtId="0" fontId="6" fillId="0" borderId="2" xfId="0" applyFont="1" applyBorder="1" applyAlignment="1">
      <alignment horizontal="center" vertical="top" wrapText="1"/>
    </xf>
    <xf numFmtId="0" fontId="6" fillId="0" borderId="0" xfId="0" applyFont="1" applyAlignment="1">
      <alignment vertical="top" wrapText="1"/>
    </xf>
    <xf numFmtId="165" fontId="6"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3" fontId="7" fillId="0" borderId="2" xfId="0" applyNumberFormat="1" applyFont="1" applyBorder="1" applyAlignment="1">
      <alignment horizontal="center" vertical="top" wrapText="1"/>
    </xf>
    <xf numFmtId="0" fontId="6" fillId="0" borderId="0" xfId="0" applyFont="1" applyAlignment="1">
      <alignment horizontal="center"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0" fontId="11" fillId="0" borderId="2" xfId="0" applyFont="1" applyBorder="1" applyAlignment="1">
      <alignment vertical="top" wrapText="1"/>
    </xf>
    <xf numFmtId="167" fontId="6" fillId="0" borderId="2" xfId="0" applyNumberFormat="1" applyFont="1" applyBorder="1" applyAlignment="1">
      <alignment horizontal="center" vertical="top" wrapText="1"/>
    </xf>
    <xf numFmtId="167" fontId="10" fillId="0" borderId="2" xfId="0" applyNumberFormat="1" applyFont="1" applyBorder="1" applyAlignment="1">
      <alignment horizontal="center" vertical="top" wrapText="1"/>
    </xf>
    <xf numFmtId="0" fontId="10" fillId="0" borderId="2" xfId="0" applyFont="1" applyBorder="1" applyAlignment="1">
      <alignment horizontal="left" vertical="top" wrapText="1"/>
    </xf>
    <xf numFmtId="166" fontId="10" fillId="0" borderId="2" xfId="0" applyNumberFormat="1" applyFont="1" applyBorder="1" applyAlignment="1">
      <alignment horizontal="center" vertical="top" wrapText="1"/>
    </xf>
    <xf numFmtId="0" fontId="16" fillId="0" borderId="2" xfId="5" applyFont="1" applyBorder="1" applyAlignment="1">
      <alignment horizontal="left" vertical="top" wrapText="1"/>
    </xf>
    <xf numFmtId="167" fontId="16" fillId="0" borderId="2" xfId="5" applyNumberFormat="1" applyFont="1" applyBorder="1" applyAlignment="1">
      <alignment horizontal="center" vertical="top"/>
    </xf>
    <xf numFmtId="167" fontId="11" fillId="0" borderId="2" xfId="5" applyNumberFormat="1" applyFont="1" applyBorder="1" applyAlignment="1">
      <alignment horizontal="center" vertical="top" wrapText="1"/>
    </xf>
    <xf numFmtId="167" fontId="10" fillId="0" borderId="2" xfId="5" applyNumberFormat="1" applyFont="1" applyBorder="1" applyAlignment="1">
      <alignment horizontal="center" vertical="top" wrapText="1"/>
    </xf>
    <xf numFmtId="165" fontId="11" fillId="0" borderId="2" xfId="0" applyNumberFormat="1" applyFont="1" applyBorder="1" applyAlignment="1">
      <alignment horizontal="center" vertical="top" wrapText="1"/>
    </xf>
    <xf numFmtId="0" fontId="16" fillId="0" borderId="2" xfId="0" applyFont="1" applyBorder="1" applyAlignment="1">
      <alignment horizontal="left" vertical="top" wrapText="1"/>
    </xf>
    <xf numFmtId="0" fontId="16" fillId="0" borderId="2" xfId="0" applyFont="1" applyBorder="1" applyAlignment="1">
      <alignment horizontal="center" vertical="top" wrapText="1"/>
    </xf>
    <xf numFmtId="167" fontId="16" fillId="0" borderId="2" xfId="0" applyNumberFormat="1" applyFont="1" applyBorder="1" applyAlignment="1">
      <alignment horizontal="center" vertical="top"/>
    </xf>
    <xf numFmtId="167" fontId="16" fillId="0" borderId="2" xfId="0" applyNumberFormat="1" applyFont="1" applyBorder="1" applyAlignment="1">
      <alignment vertical="top" wrapText="1"/>
    </xf>
    <xf numFmtId="167" fontId="16" fillId="0" borderId="2" xfId="0" applyNumberFormat="1" applyFont="1" applyBorder="1" applyAlignment="1">
      <alignment horizontal="center" vertical="top" wrapText="1"/>
    </xf>
    <xf numFmtId="167" fontId="18" fillId="0" borderId="2" xfId="0" applyNumberFormat="1" applyFont="1" applyBorder="1" applyAlignment="1">
      <alignment vertical="top" wrapText="1"/>
    </xf>
    <xf numFmtId="49" fontId="11" fillId="0" borderId="2" xfId="0" applyNumberFormat="1" applyFont="1" applyBorder="1" applyAlignment="1">
      <alignment horizontal="center" vertical="top" wrapText="1"/>
    </xf>
    <xf numFmtId="0" fontId="12" fillId="0" borderId="2" xfId="0" applyFont="1" applyBorder="1" applyAlignment="1">
      <alignment horizontal="center" vertical="top" wrapText="1"/>
    </xf>
    <xf numFmtId="0" fontId="11" fillId="0" borderId="2" xfId="0" applyFont="1" applyBorder="1" applyAlignment="1">
      <alignment horizontal="left" vertical="top" wrapText="1"/>
    </xf>
    <xf numFmtId="165" fontId="10" fillId="0" borderId="2" xfId="0" applyNumberFormat="1" applyFont="1" applyBorder="1" applyAlignment="1">
      <alignment horizontal="center" vertical="top" wrapText="1"/>
    </xf>
    <xf numFmtId="0" fontId="11" fillId="0" borderId="2" xfId="0" applyFont="1" applyBorder="1" applyAlignment="1">
      <alignment horizontal="center" vertical="top"/>
    </xf>
    <xf numFmtId="167" fontId="11" fillId="0" borderId="2" xfId="0" applyNumberFormat="1" applyFont="1" applyBorder="1" applyAlignment="1">
      <alignment horizontal="center" vertical="top" wrapText="1"/>
    </xf>
    <xf numFmtId="0" fontId="11" fillId="0" borderId="2" xfId="5" applyFont="1" applyBorder="1" applyAlignment="1">
      <alignment horizontal="center" vertical="top"/>
    </xf>
    <xf numFmtId="167" fontId="11" fillId="0" borderId="2" xfId="5" applyNumberFormat="1" applyFont="1" applyBorder="1" applyAlignment="1">
      <alignment horizontal="center" vertical="top"/>
    </xf>
    <xf numFmtId="0" fontId="16" fillId="0" borderId="2" xfId="5" applyFont="1" applyBorder="1" applyAlignment="1">
      <alignment horizontal="center" vertical="top" wrapText="1"/>
    </xf>
    <xf numFmtId="0" fontId="11" fillId="0" borderId="2" xfId="5" applyFont="1" applyBorder="1" applyAlignment="1">
      <alignment horizontal="left" vertical="top" wrapText="1"/>
    </xf>
    <xf numFmtId="0" fontId="11" fillId="0" borderId="2" xfId="5" applyFont="1" applyBorder="1" applyAlignment="1">
      <alignment horizontal="center" vertical="top" wrapText="1"/>
    </xf>
    <xf numFmtId="166" fontId="7" fillId="0" borderId="0" xfId="0" applyNumberFormat="1" applyFont="1" applyAlignment="1">
      <alignment vertical="top" wrapText="1"/>
    </xf>
    <xf numFmtId="164" fontId="10" fillId="0" borderId="2" xfId="0" applyNumberFormat="1" applyFont="1" applyBorder="1" applyAlignment="1">
      <alignment horizontal="center" vertical="top" wrapText="1"/>
    </xf>
    <xf numFmtId="0" fontId="12" fillId="0" borderId="2" xfId="0" applyFont="1" applyBorder="1" applyAlignment="1">
      <alignment horizontal="left" vertical="top" wrapText="1"/>
    </xf>
    <xf numFmtId="16" fontId="10" fillId="0" borderId="2" xfId="0" applyNumberFormat="1" applyFont="1" applyBorder="1" applyAlignment="1">
      <alignment horizontal="center" vertical="top" wrapText="1"/>
    </xf>
    <xf numFmtId="3"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xf>
    <xf numFmtId="0" fontId="10" fillId="0" borderId="2" xfId="0" applyFont="1" applyBorder="1" applyAlignment="1">
      <alignment horizontal="center" vertical="top" wrapText="1"/>
    </xf>
    <xf numFmtId="2" fontId="10" fillId="0" borderId="2" xfId="0" applyNumberFormat="1" applyFont="1" applyBorder="1" applyAlignment="1">
      <alignment horizontal="center" vertical="top" wrapText="1"/>
    </xf>
    <xf numFmtId="49" fontId="12" fillId="0" borderId="2" xfId="0" applyNumberFormat="1" applyFont="1" applyBorder="1" applyAlignment="1">
      <alignment horizontal="center" vertical="top" wrapText="1"/>
    </xf>
    <xf numFmtId="165" fontId="12" fillId="0" borderId="2" xfId="0" applyNumberFormat="1" applyFont="1" applyBorder="1" applyAlignment="1">
      <alignment horizontal="center" vertical="top" wrapText="1"/>
    </xf>
    <xf numFmtId="2" fontId="12" fillId="0" borderId="2" xfId="0" applyNumberFormat="1" applyFont="1" applyBorder="1" applyAlignment="1">
      <alignment horizontal="center" vertical="top" wrapText="1"/>
    </xf>
    <xf numFmtId="2" fontId="11" fillId="0" borderId="2" xfId="0" applyNumberFormat="1" applyFont="1" applyBorder="1" applyAlignment="1">
      <alignment horizontal="center" vertical="top" wrapText="1"/>
    </xf>
    <xf numFmtId="1" fontId="11" fillId="0" borderId="2" xfId="0" applyNumberFormat="1" applyFont="1" applyBorder="1" applyAlignment="1">
      <alignment horizontal="center" vertical="top" wrapText="1"/>
    </xf>
    <xf numFmtId="0" fontId="22" fillId="0" borderId="2" xfId="0" applyFont="1" applyBorder="1" applyAlignment="1">
      <alignment horizontal="center" vertical="top" wrapText="1"/>
    </xf>
    <xf numFmtId="165" fontId="22" fillId="0" borderId="2" xfId="0" applyNumberFormat="1" applyFont="1" applyBorder="1" applyAlignment="1">
      <alignment horizontal="center" vertical="top" wrapText="1"/>
    </xf>
    <xf numFmtId="2" fontId="22" fillId="0" borderId="2" xfId="0" applyNumberFormat="1" applyFont="1" applyBorder="1" applyAlignment="1">
      <alignment horizontal="center" vertical="top" wrapText="1"/>
    </xf>
    <xf numFmtId="166" fontId="12" fillId="0" borderId="2" xfId="0" applyNumberFormat="1" applyFont="1" applyBorder="1" applyAlignment="1">
      <alignment horizontal="center" vertical="top" wrapText="1"/>
    </xf>
    <xf numFmtId="0" fontId="17" fillId="0" borderId="2" xfId="0" applyFont="1" applyBorder="1" applyAlignment="1">
      <alignment horizontal="center" vertical="top" wrapText="1"/>
    </xf>
    <xf numFmtId="49" fontId="10" fillId="0" borderId="2" xfId="0" applyNumberFormat="1" applyFont="1" applyBorder="1" applyAlignment="1">
      <alignment horizontal="center" vertical="top" wrapText="1"/>
    </xf>
    <xf numFmtId="166" fontId="22" fillId="0" borderId="2" xfId="0" applyNumberFormat="1" applyFont="1" applyBorder="1" applyAlignment="1">
      <alignment horizontal="center" vertical="top" wrapText="1"/>
    </xf>
    <xf numFmtId="49" fontId="10" fillId="0" borderId="2" xfId="0" applyNumberFormat="1" applyFont="1" applyBorder="1" applyAlignment="1">
      <alignment horizontal="center" vertical="center"/>
    </xf>
    <xf numFmtId="0" fontId="12" fillId="0" borderId="2" xfId="0" applyFont="1" applyBorder="1" applyAlignment="1">
      <alignment horizontal="left" vertical="center" wrapText="1"/>
    </xf>
    <xf numFmtId="0" fontId="10" fillId="0" borderId="2" xfId="0" applyFont="1" applyBorder="1" applyAlignment="1">
      <alignment horizontal="center" vertical="center"/>
    </xf>
    <xf numFmtId="168"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readingOrder="1"/>
    </xf>
    <xf numFmtId="166" fontId="11" fillId="0" borderId="2" xfId="0" applyNumberFormat="1" applyFont="1" applyBorder="1" applyAlignment="1">
      <alignment horizontal="center" vertical="top" wrapText="1" readingOrder="1"/>
    </xf>
    <xf numFmtId="0" fontId="7" fillId="0" borderId="0" xfId="0" applyFont="1" applyAlignment="1">
      <alignment vertical="top" wrapText="1"/>
    </xf>
    <xf numFmtId="4" fontId="11" fillId="0" borderId="2" xfId="0" applyNumberFormat="1" applyFont="1" applyBorder="1" applyAlignment="1">
      <alignment horizontal="center" vertical="top" wrapText="1"/>
    </xf>
    <xf numFmtId="10" fontId="11" fillId="0" borderId="2" xfId="0" applyNumberFormat="1" applyFont="1" applyBorder="1" applyAlignment="1">
      <alignment horizontal="center" vertical="top" wrapText="1"/>
    </xf>
    <xf numFmtId="0" fontId="13" fillId="0" borderId="2" xfId="0" applyFont="1" applyBorder="1" applyAlignment="1">
      <alignment horizontal="center" vertical="top"/>
    </xf>
    <xf numFmtId="0" fontId="7" fillId="0" borderId="0" xfId="0" applyFont="1" applyAlignment="1">
      <alignment horizontal="left" vertical="top" wrapText="1"/>
    </xf>
    <xf numFmtId="0" fontId="16" fillId="0" borderId="2" xfId="5" applyFont="1" applyBorder="1" applyAlignment="1">
      <alignment horizontal="center" vertical="top"/>
    </xf>
    <xf numFmtId="0" fontId="10" fillId="0" borderId="2" xfId="0" applyFont="1" applyBorder="1" applyAlignment="1">
      <alignment vertical="top" wrapText="1"/>
    </xf>
    <xf numFmtId="0" fontId="11" fillId="0" borderId="2" xfId="5" applyFont="1" applyBorder="1" applyAlignment="1">
      <alignment vertical="top" wrapText="1"/>
    </xf>
    <xf numFmtId="49" fontId="24" fillId="0" borderId="2" xfId="0" applyNumberFormat="1" applyFont="1" applyBorder="1" applyAlignment="1">
      <alignment horizontal="center" vertical="top" wrapText="1"/>
    </xf>
    <xf numFmtId="2" fontId="16" fillId="0" borderId="2" xfId="0" applyNumberFormat="1" applyFont="1" applyBorder="1" applyAlignment="1">
      <alignment horizontal="center" vertical="top" wrapText="1"/>
    </xf>
    <xf numFmtId="170" fontId="26" fillId="0" borderId="0" xfId="0" applyNumberFormat="1" applyFont="1" applyAlignment="1">
      <alignment horizontal="center" vertical="top" wrapText="1"/>
    </xf>
    <xf numFmtId="0" fontId="17" fillId="0" borderId="0" xfId="0" applyFont="1" applyAlignment="1">
      <alignment horizontal="left" vertical="top" wrapText="1"/>
    </xf>
    <xf numFmtId="164" fontId="17" fillId="0" borderId="0" xfId="0" applyNumberFormat="1" applyFont="1" applyAlignment="1">
      <alignment horizontal="center" vertical="top" wrapText="1"/>
    </xf>
    <xf numFmtId="170" fontId="27" fillId="0" borderId="0" xfId="0" applyNumberFormat="1" applyFont="1" applyAlignment="1">
      <alignment horizontal="center" vertical="top" wrapText="1"/>
    </xf>
    <xf numFmtId="2" fontId="7" fillId="0" borderId="0" xfId="0" applyNumberFormat="1" applyFont="1" applyAlignment="1">
      <alignment vertical="top" wrapText="1"/>
    </xf>
    <xf numFmtId="49" fontId="11" fillId="0" borderId="6" xfId="0" applyNumberFormat="1" applyFont="1" applyBorder="1" applyAlignment="1">
      <alignment horizontal="center" vertical="top" wrapText="1"/>
    </xf>
    <xf numFmtId="166" fontId="11" fillId="0" borderId="3" xfId="0" applyNumberFormat="1" applyFont="1" applyBorder="1" applyAlignment="1">
      <alignment horizontal="center" vertical="top" wrapText="1"/>
    </xf>
    <xf numFmtId="166" fontId="10" fillId="0" borderId="5" xfId="0" applyNumberFormat="1" applyFont="1" applyBorder="1" applyAlignment="1">
      <alignment horizontal="center" vertical="top" wrapText="1"/>
    </xf>
    <xf numFmtId="164" fontId="29" fillId="0" borderId="0" xfId="0" applyNumberFormat="1" applyFont="1" applyAlignment="1">
      <alignment horizontal="center" vertical="top" wrapText="1"/>
    </xf>
    <xf numFmtId="16" fontId="7" fillId="0" borderId="0" xfId="0" applyNumberFormat="1" applyFont="1" applyAlignment="1">
      <alignment horizontal="center" vertical="top" wrapText="1"/>
    </xf>
    <xf numFmtId="167" fontId="7" fillId="0" borderId="0" xfId="0" applyNumberFormat="1" applyFont="1" applyAlignment="1">
      <alignment horizontal="center" vertical="top" wrapText="1"/>
    </xf>
    <xf numFmtId="167" fontId="27" fillId="0" borderId="0" xfId="0" applyNumberFormat="1" applyFont="1" applyAlignment="1">
      <alignment horizontal="center" vertical="top" wrapText="1"/>
    </xf>
    <xf numFmtId="0" fontId="11" fillId="0" borderId="3" xfId="0" applyFont="1" applyBorder="1" applyAlignment="1">
      <alignment horizontal="center" vertical="top" wrapText="1"/>
    </xf>
    <xf numFmtId="168" fontId="11" fillId="0" borderId="2" xfId="2" applyNumberFormat="1" applyFont="1" applyBorder="1" applyAlignment="1">
      <alignment horizontal="center" vertical="top" wrapText="1"/>
    </xf>
    <xf numFmtId="3" fontId="11" fillId="0" borderId="2" xfId="2" applyNumberFormat="1" applyFont="1" applyBorder="1" applyAlignment="1">
      <alignment horizontal="center" vertical="top" wrapText="1"/>
    </xf>
    <xf numFmtId="49" fontId="11" fillId="0" borderId="2" xfId="2" applyNumberFormat="1" applyFont="1" applyBorder="1" applyAlignment="1">
      <alignment horizontal="center" vertical="top" wrapText="1"/>
    </xf>
    <xf numFmtId="2" fontId="11" fillId="0" borderId="2" xfId="1" applyNumberFormat="1" applyFont="1" applyBorder="1" applyAlignment="1" applyProtection="1">
      <alignment horizontal="center" vertical="top" wrapText="1"/>
      <protection locked="0"/>
    </xf>
    <xf numFmtId="2" fontId="17" fillId="0" borderId="2" xfId="1" applyNumberFormat="1" applyFont="1" applyBorder="1" applyAlignment="1" applyProtection="1">
      <alignment horizontal="center" vertical="top" wrapText="1"/>
      <protection locked="0"/>
    </xf>
    <xf numFmtId="2" fontId="11" fillId="0" borderId="2" xfId="10" applyNumberFormat="1" applyFont="1" applyBorder="1" applyAlignment="1" applyProtection="1">
      <alignment horizontal="center" vertical="top" wrapText="1"/>
      <protection locked="0"/>
    </xf>
    <xf numFmtId="0" fontId="17" fillId="0" borderId="2" xfId="2" applyFont="1" applyBorder="1" applyAlignment="1">
      <alignment horizontal="center" vertical="top" wrapText="1"/>
    </xf>
    <xf numFmtId="0" fontId="11" fillId="0" borderId="2" xfId="2" applyFont="1" applyBorder="1" applyAlignment="1" applyProtection="1">
      <alignment horizontal="center" vertical="top" wrapText="1"/>
      <protection locked="0"/>
    </xf>
    <xf numFmtId="0" fontId="16" fillId="0" borderId="2" xfId="5" applyFont="1" applyBorder="1" applyAlignment="1">
      <alignment horizontal="centerContinuous" vertical="top" wrapText="1"/>
    </xf>
    <xf numFmtId="0" fontId="16" fillId="0" borderId="2" xfId="5" applyFont="1" applyBorder="1" applyAlignment="1">
      <alignment horizontal="centerContinuous" vertical="center" wrapText="1"/>
    </xf>
    <xf numFmtId="0" fontId="17" fillId="0" borderId="2" xfId="5" applyFont="1" applyBorder="1" applyAlignment="1">
      <alignment horizontal="center" vertical="top" wrapText="1"/>
    </xf>
    <xf numFmtId="167" fontId="11" fillId="0" borderId="2" xfId="0" applyNumberFormat="1" applyFont="1" applyBorder="1" applyAlignment="1">
      <alignment horizontal="center" vertical="top"/>
    </xf>
    <xf numFmtId="165" fontId="11" fillId="0" borderId="2" xfId="7" applyNumberFormat="1" applyFont="1" applyBorder="1" applyAlignment="1">
      <alignment horizontal="center" vertical="top" wrapText="1"/>
    </xf>
    <xf numFmtId="0" fontId="11" fillId="0" borderId="2" xfId="0" applyFont="1" applyBorder="1" applyAlignment="1">
      <alignment horizontal="justify" vertical="top" wrapText="1"/>
    </xf>
    <xf numFmtId="0" fontId="30" fillId="0" borderId="2" xfId="0" applyFont="1" applyBorder="1" applyAlignment="1">
      <alignment horizontal="center" vertical="top" wrapText="1"/>
    </xf>
    <xf numFmtId="0" fontId="14" fillId="0" borderId="2" xfId="0" applyFont="1" applyBorder="1" applyAlignment="1">
      <alignment horizontal="center" vertical="top" wrapText="1"/>
    </xf>
    <xf numFmtId="0" fontId="29" fillId="0" borderId="0" xfId="0" applyFont="1" applyAlignment="1">
      <alignment horizontal="left" vertical="top" wrapText="1"/>
    </xf>
    <xf numFmtId="0" fontId="29" fillId="0" borderId="0" xfId="0" applyFont="1" applyAlignment="1">
      <alignment horizontal="center" vertical="top" wrapText="1"/>
    </xf>
    <xf numFmtId="0" fontId="11" fillId="0" borderId="0" xfId="0" applyFont="1" applyAlignment="1">
      <alignment vertical="top" wrapText="1"/>
    </xf>
    <xf numFmtId="0" fontId="11" fillId="0" borderId="0" xfId="0" applyFont="1" applyAlignment="1">
      <alignment horizontal="center" vertical="top" wrapText="1"/>
    </xf>
    <xf numFmtId="167" fontId="10" fillId="0" borderId="2" xfId="0" applyNumberFormat="1" applyFont="1" applyBorder="1" applyAlignment="1">
      <alignment horizontal="center" vertical="top"/>
    </xf>
    <xf numFmtId="0" fontId="31" fillId="0" borderId="2" xfId="0" applyFont="1" applyBorder="1" applyAlignment="1">
      <alignment horizontal="center" vertical="top" wrapText="1"/>
    </xf>
    <xf numFmtId="49" fontId="10" fillId="0" borderId="0" xfId="0" applyNumberFormat="1" applyFont="1" applyAlignment="1">
      <alignment horizontal="center" vertical="top" wrapText="1"/>
    </xf>
    <xf numFmtId="0" fontId="11" fillId="2" borderId="2" xfId="0" applyFont="1" applyFill="1" applyBorder="1" applyAlignment="1">
      <alignment vertical="top" wrapText="1"/>
    </xf>
    <xf numFmtId="0" fontId="11" fillId="0" borderId="2" xfId="2" applyFont="1" applyBorder="1" applyAlignment="1">
      <alignment horizontal="center" vertical="top" wrapText="1"/>
    </xf>
    <xf numFmtId="2" fontId="11" fillId="0" borderId="2" xfId="2" applyNumberFormat="1" applyFont="1" applyBorder="1" applyAlignment="1" applyProtection="1">
      <alignment horizontal="center" vertical="top" wrapText="1"/>
      <protection locked="0"/>
    </xf>
    <xf numFmtId="164" fontId="11" fillId="0" borderId="2" xfId="0" applyNumberFormat="1" applyFont="1" applyBorder="1" applyAlignment="1">
      <alignment horizontal="center" vertical="top" wrapText="1"/>
    </xf>
    <xf numFmtId="49" fontId="12"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5" xfId="0" applyFont="1" applyBorder="1" applyAlignment="1">
      <alignment horizontal="center" vertical="top" wrapText="1"/>
    </xf>
    <xf numFmtId="165" fontId="12" fillId="0" borderId="5" xfId="0" applyNumberFormat="1" applyFont="1" applyBorder="1" applyAlignment="1">
      <alignment horizontal="center" vertical="top" wrapText="1"/>
    </xf>
    <xf numFmtId="166" fontId="11" fillId="0" borderId="5" xfId="0" applyNumberFormat="1" applyFont="1" applyBorder="1" applyAlignment="1">
      <alignment horizontal="center" vertical="top" wrapText="1"/>
    </xf>
    <xf numFmtId="2" fontId="12" fillId="0" borderId="5" xfId="0" applyNumberFormat="1" applyFont="1" applyBorder="1" applyAlignment="1">
      <alignment horizontal="center" vertical="top" wrapText="1"/>
    </xf>
    <xf numFmtId="166" fontId="12" fillId="0" borderId="5" xfId="0" applyNumberFormat="1" applyFont="1" applyBorder="1" applyAlignment="1">
      <alignment horizontal="center" vertical="top" wrapText="1"/>
    </xf>
    <xf numFmtId="49" fontId="13" fillId="2" borderId="2" xfId="0" applyNumberFormat="1" applyFont="1" applyFill="1" applyBorder="1" applyAlignment="1">
      <alignment horizontal="center" vertical="top" wrapText="1"/>
    </xf>
    <xf numFmtId="0" fontId="22" fillId="0" borderId="5" xfId="0" applyFont="1" applyBorder="1" applyAlignment="1">
      <alignment horizontal="center" vertical="top" wrapText="1"/>
    </xf>
    <xf numFmtId="165" fontId="22" fillId="0" borderId="5" xfId="0" applyNumberFormat="1" applyFont="1" applyBorder="1" applyAlignment="1">
      <alignment horizontal="center" vertical="top" wrapText="1"/>
    </xf>
    <xf numFmtId="2" fontId="10" fillId="0" borderId="5" xfId="0" applyNumberFormat="1" applyFont="1" applyBorder="1" applyAlignment="1">
      <alignment horizontal="center" vertical="top" wrapText="1"/>
    </xf>
    <xf numFmtId="2" fontId="22" fillId="0" borderId="5" xfId="0" applyNumberFormat="1" applyFont="1" applyBorder="1" applyAlignment="1">
      <alignment horizontal="center" vertical="top" wrapText="1"/>
    </xf>
    <xf numFmtId="2" fontId="33" fillId="2" borderId="2" xfId="0" applyNumberFormat="1" applyFont="1" applyFill="1" applyBorder="1" applyAlignment="1">
      <alignment horizontal="center" vertical="top" wrapText="1"/>
    </xf>
    <xf numFmtId="2" fontId="34" fillId="2" borderId="2" xfId="0" applyNumberFormat="1" applyFont="1" applyFill="1" applyBorder="1" applyAlignment="1">
      <alignment horizontal="center" vertical="top" wrapText="1"/>
    </xf>
    <xf numFmtId="0" fontId="11" fillId="2" borderId="2" xfId="0" applyFont="1" applyFill="1" applyBorder="1" applyAlignment="1">
      <alignment horizontal="left" vertical="top" wrapText="1"/>
    </xf>
    <xf numFmtId="0" fontId="11" fillId="2" borderId="2" xfId="0" applyFont="1" applyFill="1" applyBorder="1" applyAlignment="1">
      <alignment horizontal="center" vertical="top" wrapText="1"/>
    </xf>
    <xf numFmtId="167" fontId="14" fillId="0" borderId="2" xfId="0" applyNumberFormat="1" applyFont="1" applyBorder="1" applyAlignment="1">
      <alignment horizontal="center" vertical="top" wrapText="1"/>
    </xf>
    <xf numFmtId="164" fontId="14" fillId="0" borderId="2" xfId="0" applyNumberFormat="1" applyFont="1" applyBorder="1" applyAlignment="1">
      <alignment horizontal="center" vertical="top" wrapText="1"/>
    </xf>
    <xf numFmtId="2" fontId="10" fillId="0" borderId="0" xfId="0" applyNumberFormat="1" applyFont="1" applyAlignment="1">
      <alignment horizontal="center" vertical="top" wrapText="1"/>
    </xf>
    <xf numFmtId="168" fontId="11" fillId="0" borderId="3" xfId="0" applyNumberFormat="1" applyFont="1" applyBorder="1" applyAlignment="1">
      <alignment horizontal="center" vertical="top" wrapText="1"/>
    </xf>
    <xf numFmtId="0" fontId="11" fillId="0" borderId="5" xfId="0" applyFont="1" applyBorder="1" applyAlignment="1">
      <alignment horizontal="center" vertical="top" wrapText="1"/>
    </xf>
    <xf numFmtId="168" fontId="11" fillId="0" borderId="5" xfId="0" applyNumberFormat="1" applyFont="1" applyBorder="1" applyAlignment="1">
      <alignment horizontal="center" vertical="top" wrapText="1"/>
    </xf>
    <xf numFmtId="0" fontId="13" fillId="0" borderId="2" xfId="0" applyFont="1" applyBorder="1" applyAlignment="1">
      <alignment vertical="top" wrapText="1"/>
    </xf>
    <xf numFmtId="0" fontId="13" fillId="0" borderId="2" xfId="0" applyFont="1" applyBorder="1" applyAlignment="1">
      <alignment horizontal="center" vertical="top" wrapText="1"/>
    </xf>
    <xf numFmtId="166" fontId="13" fillId="0" borderId="2" xfId="0" applyNumberFormat="1" applyFont="1" applyBorder="1" applyAlignment="1">
      <alignment horizontal="center" vertical="top" wrapText="1"/>
    </xf>
    <xf numFmtId="0" fontId="13" fillId="0" borderId="3" xfId="0" applyFont="1" applyBorder="1" applyAlignment="1">
      <alignment vertical="top" wrapText="1"/>
    </xf>
    <xf numFmtId="0" fontId="13" fillId="0" borderId="3" xfId="0" applyFont="1" applyBorder="1" applyAlignment="1">
      <alignment horizontal="center" vertical="top" wrapText="1"/>
    </xf>
    <xf numFmtId="166" fontId="13" fillId="0" borderId="3" xfId="0" applyNumberFormat="1" applyFont="1" applyBorder="1" applyAlignment="1">
      <alignment horizontal="center" vertical="top" wrapText="1"/>
    </xf>
    <xf numFmtId="167" fontId="11" fillId="0" borderId="3" xfId="0" applyNumberFormat="1" applyFont="1" applyBorder="1" applyAlignment="1">
      <alignment horizontal="center" vertical="top"/>
    </xf>
    <xf numFmtId="0" fontId="35" fillId="0" borderId="2" xfId="0" applyFont="1" applyBorder="1" applyAlignment="1">
      <alignment horizontal="center" vertical="top" wrapText="1"/>
    </xf>
    <xf numFmtId="0" fontId="36"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166" fontId="11" fillId="0" borderId="2" xfId="0" applyNumberFormat="1" applyFont="1" applyBorder="1" applyAlignment="1">
      <alignment horizontal="center" vertical="top" wrapText="1"/>
    </xf>
    <xf numFmtId="167" fontId="37" fillId="0" borderId="2" xfId="5" applyNumberFormat="1" applyFont="1" applyBorder="1" applyAlignment="1">
      <alignment horizontal="center" vertical="top"/>
    </xf>
    <xf numFmtId="0" fontId="11" fillId="0" borderId="9" xfId="0" applyFont="1" applyBorder="1" applyAlignment="1">
      <alignment vertical="top" wrapText="1"/>
    </xf>
    <xf numFmtId="0" fontId="16" fillId="3" borderId="2" xfId="5" applyFont="1" applyFill="1" applyBorder="1" applyAlignment="1">
      <alignment horizontal="center" vertical="top"/>
    </xf>
    <xf numFmtId="0" fontId="16" fillId="3" borderId="2" xfId="5" applyFont="1" applyFill="1" applyBorder="1" applyAlignment="1">
      <alignment horizontal="center" vertical="top" wrapText="1"/>
    </xf>
    <xf numFmtId="167" fontId="16" fillId="4" borderId="2" xfId="5" applyNumberFormat="1" applyFont="1" applyFill="1" applyBorder="1" applyAlignment="1">
      <alignment horizontal="center" vertical="top"/>
    </xf>
    <xf numFmtId="167" fontId="16" fillId="3" borderId="2" xfId="5" applyNumberFormat="1" applyFont="1" applyFill="1" applyBorder="1" applyAlignment="1">
      <alignment horizontal="center" vertical="top"/>
    </xf>
    <xf numFmtId="0" fontId="11" fillId="0" borderId="1" xfId="0" applyFont="1" applyBorder="1" applyAlignment="1">
      <alignment vertical="top" wrapText="1"/>
    </xf>
    <xf numFmtId="0" fontId="11" fillId="0" borderId="7" xfId="0" applyFont="1" applyBorder="1" applyAlignment="1">
      <alignment vertical="top" wrapText="1"/>
    </xf>
    <xf numFmtId="0" fontId="11" fillId="3" borderId="2" xfId="5" applyFont="1" applyFill="1" applyBorder="1" applyAlignment="1">
      <alignment horizontal="left" vertical="top" wrapText="1"/>
    </xf>
    <xf numFmtId="0" fontId="11" fillId="3" borderId="2" xfId="5" applyFont="1" applyFill="1" applyBorder="1" applyAlignment="1">
      <alignment horizontal="center" vertical="top" wrapText="1"/>
    </xf>
    <xf numFmtId="167" fontId="39" fillId="0" borderId="2" xfId="5" applyNumberFormat="1" applyFont="1" applyBorder="1" applyAlignment="1">
      <alignment horizontal="center" vertical="top"/>
    </xf>
    <xf numFmtId="167" fontId="39" fillId="4" borderId="2" xfId="5" applyNumberFormat="1" applyFont="1" applyFill="1" applyBorder="1" applyAlignment="1">
      <alignment horizontal="center" vertical="top"/>
    </xf>
    <xf numFmtId="167" fontId="16" fillId="4" borderId="2" xfId="0" applyNumberFormat="1" applyFont="1" applyFill="1" applyBorder="1" applyAlignment="1">
      <alignment horizontal="center" vertical="top"/>
    </xf>
    <xf numFmtId="0" fontId="16" fillId="0" borderId="2" xfId="0" applyFont="1" applyBorder="1" applyAlignment="1">
      <alignment horizontal="center" vertical="top"/>
    </xf>
    <xf numFmtId="0" fontId="16" fillId="2" borderId="2" xfId="0" applyFont="1" applyFill="1" applyBorder="1" applyAlignment="1">
      <alignment vertical="top" wrapText="1"/>
    </xf>
    <xf numFmtId="0" fontId="40" fillId="3" borderId="2" xfId="5" applyFont="1" applyFill="1" applyBorder="1" applyAlignment="1">
      <alignment horizontal="left" vertical="top" wrapText="1"/>
    </xf>
    <xf numFmtId="0" fontId="11" fillId="0" borderId="5" xfId="0" applyFont="1" applyBorder="1" applyAlignment="1">
      <alignment horizontal="center" vertical="top" wrapText="1" readingOrder="1"/>
    </xf>
    <xf numFmtId="166" fontId="11" fillId="0" borderId="5" xfId="0" applyNumberFormat="1" applyFont="1" applyBorder="1" applyAlignment="1">
      <alignment horizontal="center" vertical="top" wrapText="1" readingOrder="1"/>
    </xf>
    <xf numFmtId="170" fontId="28" fillId="0" borderId="0" xfId="0" applyNumberFormat="1" applyFont="1" applyAlignment="1">
      <alignment horizontal="center" vertical="top" wrapText="1"/>
    </xf>
    <xf numFmtId="171" fontId="7" fillId="0" borderId="0" xfId="0" applyNumberFormat="1" applyFont="1" applyAlignment="1">
      <alignment horizontal="center" vertical="top" wrapText="1"/>
    </xf>
    <xf numFmtId="0" fontId="11" fillId="2" borderId="2" xfId="5" applyFont="1" applyFill="1" applyBorder="1" applyAlignment="1">
      <alignment vertical="top" wrapText="1"/>
    </xf>
    <xf numFmtId="0" fontId="11" fillId="2" borderId="2" xfId="5" applyFont="1" applyFill="1" applyBorder="1" applyAlignment="1">
      <alignment horizontal="left" vertical="top" wrapText="1"/>
    </xf>
    <xf numFmtId="0" fontId="16" fillId="2" borderId="2" xfId="5" applyFont="1" applyFill="1" applyBorder="1" applyAlignment="1">
      <alignment horizontal="center" vertical="top"/>
    </xf>
    <xf numFmtId="0" fontId="16" fillId="2" borderId="2" xfId="5" applyFont="1" applyFill="1" applyBorder="1" applyAlignment="1">
      <alignment horizontal="center" vertical="top" wrapText="1"/>
    </xf>
    <xf numFmtId="0" fontId="16" fillId="2" borderId="2" xfId="0" applyFont="1" applyFill="1" applyBorder="1" applyAlignment="1">
      <alignment horizontal="center" vertical="top" wrapText="1"/>
    </xf>
    <xf numFmtId="164" fontId="7" fillId="2" borderId="2" xfId="0" applyNumberFormat="1" applyFont="1" applyFill="1" applyBorder="1" applyAlignment="1">
      <alignment horizontal="center" vertical="top" wrapText="1"/>
    </xf>
    <xf numFmtId="167" fontId="11" fillId="2" borderId="2" xfId="0" applyNumberFormat="1" applyFont="1" applyFill="1" applyBorder="1" applyAlignment="1">
      <alignment horizontal="center" vertical="top" wrapText="1"/>
    </xf>
    <xf numFmtId="0" fontId="40" fillId="2" borderId="2" xfId="5" applyFont="1" applyFill="1" applyBorder="1" applyAlignment="1">
      <alignment horizontal="left" vertical="top" wrapText="1"/>
    </xf>
    <xf numFmtId="0" fontId="11" fillId="2" borderId="2" xfId="0" applyFont="1" applyFill="1" applyBorder="1" applyAlignment="1">
      <alignment horizontal="justify" vertical="top"/>
    </xf>
    <xf numFmtId="49" fontId="11" fillId="0" borderId="3" xfId="0" applyNumberFormat="1" applyFont="1" applyBorder="1" applyAlignment="1">
      <alignment horizontal="center" vertical="top" wrapText="1"/>
    </xf>
    <xf numFmtId="3" fontId="11" fillId="0" borderId="3" xfId="0" applyNumberFormat="1" applyFont="1" applyBorder="1" applyAlignment="1">
      <alignment horizontal="center" vertical="top" wrapText="1"/>
    </xf>
    <xf numFmtId="0" fontId="7" fillId="6" borderId="0" xfId="0" applyFont="1" applyFill="1" applyAlignment="1">
      <alignment vertical="top" wrapText="1"/>
    </xf>
    <xf numFmtId="0" fontId="41" fillId="6" borderId="2" xfId="5" applyFont="1" applyFill="1" applyBorder="1" applyAlignment="1">
      <alignment horizontal="left" vertical="top" wrapText="1"/>
    </xf>
    <xf numFmtId="3" fontId="11" fillId="0" borderId="5" xfId="0" applyNumberFormat="1" applyFont="1" applyBorder="1" applyAlignment="1">
      <alignment horizontal="center" vertical="top" wrapText="1"/>
    </xf>
    <xf numFmtId="49" fontId="11" fillId="0" borderId="5" xfId="0" applyNumberFormat="1" applyFont="1" applyBorder="1" applyAlignment="1">
      <alignment horizontal="center" vertical="top" wrapText="1"/>
    </xf>
    <xf numFmtId="2" fontId="11" fillId="0" borderId="6" xfId="0" applyNumberFormat="1" applyFont="1" applyBorder="1" applyAlignment="1">
      <alignment horizontal="center" vertical="top" wrapText="1"/>
    </xf>
    <xf numFmtId="0" fontId="32" fillId="7" borderId="2" xfId="0" applyFont="1" applyFill="1" applyBorder="1" applyAlignment="1">
      <alignment horizontal="center" vertical="top" wrapText="1"/>
    </xf>
    <xf numFmtId="0" fontId="13" fillId="7" borderId="2"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0" borderId="0" xfId="0" applyFont="1" applyAlignment="1">
      <alignment vertical="top" wrapText="1"/>
    </xf>
    <xf numFmtId="0" fontId="13" fillId="0" borderId="5" xfId="0" applyFont="1" applyBorder="1" applyAlignment="1">
      <alignment horizontal="center" vertical="top" wrapText="1"/>
    </xf>
    <xf numFmtId="0" fontId="11" fillId="2" borderId="2" xfId="2" applyFont="1" applyFill="1" applyBorder="1" applyAlignment="1">
      <alignment horizontal="center" vertical="top" wrapText="1"/>
    </xf>
    <xf numFmtId="168" fontId="11" fillId="2" borderId="2" xfId="2" applyNumberFormat="1" applyFont="1" applyFill="1" applyBorder="1" applyAlignment="1">
      <alignment horizontal="center" vertical="top" wrapText="1"/>
    </xf>
    <xf numFmtId="0" fontId="17" fillId="2" borderId="2" xfId="0" applyFont="1" applyFill="1" applyBorder="1" applyAlignment="1">
      <alignment horizontal="center" vertical="top" wrapText="1"/>
    </xf>
    <xf numFmtId="2" fontId="11" fillId="2" borderId="2" xfId="2" applyNumberFormat="1" applyFont="1" applyFill="1" applyBorder="1" applyAlignment="1" applyProtection="1">
      <alignment horizontal="center" vertical="top" wrapText="1"/>
      <protection locked="0"/>
    </xf>
    <xf numFmtId="3" fontId="11" fillId="2" borderId="2" xfId="2" applyNumberFormat="1" applyFont="1" applyFill="1" applyBorder="1" applyAlignment="1">
      <alignment horizontal="center" vertical="top" wrapText="1"/>
    </xf>
    <xf numFmtId="2" fontId="11" fillId="2" borderId="2" xfId="10" applyNumberFormat="1" applyFont="1" applyFill="1" applyBorder="1" applyAlignment="1" applyProtection="1">
      <alignment horizontal="center" vertical="top" wrapText="1"/>
      <protection locked="0"/>
    </xf>
    <xf numFmtId="49" fontId="11" fillId="2" borderId="2" xfId="2" applyNumberFormat="1" applyFont="1" applyFill="1" applyBorder="1" applyAlignment="1">
      <alignment horizontal="center" vertical="top" wrapText="1"/>
    </xf>
    <xf numFmtId="2" fontId="17" fillId="2" borderId="2" xfId="2" applyNumberFormat="1" applyFont="1" applyFill="1" applyBorder="1" applyAlignment="1" applyProtection="1">
      <alignment horizontal="center" vertical="top" wrapText="1"/>
      <protection locked="0"/>
    </xf>
    <xf numFmtId="167" fontId="10" fillId="0" borderId="6" xfId="0" applyNumberFormat="1" applyFont="1" applyBorder="1" applyAlignment="1">
      <alignment horizontal="center" vertical="top" wrapText="1"/>
    </xf>
    <xf numFmtId="0" fontId="13" fillId="0" borderId="4" xfId="0" applyFont="1" applyBorder="1" applyAlignment="1">
      <alignment horizontal="center" vertical="top" wrapText="1"/>
    </xf>
    <xf numFmtId="49" fontId="13" fillId="0" borderId="2" xfId="0" applyNumberFormat="1" applyFont="1" applyBorder="1" applyAlignment="1">
      <alignment vertical="top" wrapText="1"/>
    </xf>
    <xf numFmtId="49" fontId="13" fillId="0" borderId="0" xfId="0" applyNumberFormat="1" applyFont="1" applyAlignment="1">
      <alignment vertical="top"/>
    </xf>
    <xf numFmtId="3" fontId="11" fillId="8" borderId="2" xfId="0" applyNumberFormat="1" applyFont="1" applyFill="1" applyBorder="1" applyAlignment="1">
      <alignment horizontal="center" vertical="top" wrapText="1"/>
    </xf>
    <xf numFmtId="0" fontId="32" fillId="0" borderId="0" xfId="0" applyFont="1" applyAlignment="1">
      <alignment vertical="top" wrapText="1"/>
    </xf>
    <xf numFmtId="0" fontId="32" fillId="0" borderId="2" xfId="0" applyFont="1" applyBorder="1" applyAlignment="1">
      <alignment horizontal="center" vertical="top" wrapText="1"/>
    </xf>
    <xf numFmtId="2" fontId="33" fillId="0" borderId="2" xfId="0" applyNumberFormat="1" applyFont="1" applyBorder="1" applyAlignment="1">
      <alignment horizontal="center" vertical="top" wrapText="1"/>
    </xf>
    <xf numFmtId="0" fontId="37" fillId="0" borderId="2" xfId="0" applyFont="1" applyBorder="1" applyAlignment="1">
      <alignment horizontal="center" vertical="top" wrapText="1"/>
    </xf>
    <xf numFmtId="0" fontId="37" fillId="0" borderId="2" xfId="0" applyFont="1" applyBorder="1" applyAlignment="1">
      <alignment horizontal="left" vertical="top" wrapText="1"/>
    </xf>
    <xf numFmtId="166" fontId="37" fillId="0" borderId="2" xfId="0" applyNumberFormat="1" applyFont="1" applyBorder="1" applyAlignment="1">
      <alignment horizontal="center" vertical="top" wrapText="1"/>
    </xf>
    <xf numFmtId="2" fontId="37" fillId="0" borderId="2" xfId="0" applyNumberFormat="1" applyFont="1" applyBorder="1" applyAlignment="1">
      <alignment horizontal="center" vertical="top" wrapText="1"/>
    </xf>
    <xf numFmtId="0" fontId="44" fillId="0" borderId="2" xfId="0" applyFont="1" applyBorder="1" applyAlignment="1">
      <alignment horizontal="center" vertical="top" wrapText="1"/>
    </xf>
    <xf numFmtId="0" fontId="37" fillId="0" borderId="2" xfId="0" applyFont="1" applyBorder="1" applyAlignment="1">
      <alignment horizontal="center" vertical="top"/>
    </xf>
    <xf numFmtId="0" fontId="45" fillId="0" borderId="2" xfId="0" applyFont="1" applyBorder="1" applyAlignment="1">
      <alignment horizontal="left" vertical="top" wrapText="1"/>
    </xf>
    <xf numFmtId="169" fontId="16" fillId="0" borderId="2" xfId="0" applyNumberFormat="1" applyFont="1" applyBorder="1" applyAlignment="1">
      <alignment horizontal="center" vertical="top" wrapText="1"/>
    </xf>
    <xf numFmtId="169" fontId="46" fillId="0" borderId="2" xfId="0" applyNumberFormat="1" applyFont="1" applyBorder="1" applyAlignment="1">
      <alignment horizontal="center" vertical="top" wrapText="1"/>
    </xf>
    <xf numFmtId="2" fontId="46" fillId="0" borderId="2" xfId="0" applyNumberFormat="1" applyFont="1" applyBorder="1" applyAlignment="1">
      <alignment horizontal="center" vertical="top" wrapText="1"/>
    </xf>
    <xf numFmtId="167" fontId="42" fillId="0" borderId="2" xfId="5" applyNumberFormat="1" applyFont="1" applyBorder="1" applyAlignment="1">
      <alignment horizontal="center" vertical="top"/>
    </xf>
    <xf numFmtId="166" fontId="16" fillId="0" borderId="2" xfId="0" applyNumberFormat="1" applyFont="1" applyBorder="1" applyAlignment="1">
      <alignment horizontal="center" vertical="top" wrapText="1"/>
    </xf>
    <xf numFmtId="166" fontId="16" fillId="6" borderId="2" xfId="0" applyNumberFormat="1" applyFont="1" applyFill="1" applyBorder="1" applyAlignment="1">
      <alignment horizontal="center" vertical="top" wrapText="1"/>
    </xf>
    <xf numFmtId="170" fontId="11" fillId="0" borderId="2" xfId="0" applyNumberFormat="1" applyFont="1" applyBorder="1" applyAlignment="1">
      <alignment horizontal="center" vertical="top" wrapText="1"/>
    </xf>
    <xf numFmtId="0" fontId="11" fillId="0" borderId="6" xfId="0" applyFont="1" applyBorder="1" applyAlignment="1">
      <alignment horizontal="center" vertical="top" wrapText="1"/>
    </xf>
    <xf numFmtId="0" fontId="11" fillId="0" borderId="8" xfId="0" applyFont="1" applyBorder="1" applyAlignment="1">
      <alignment horizontal="center" vertical="top" wrapText="1"/>
    </xf>
    <xf numFmtId="167" fontId="7" fillId="0" borderId="0" xfId="0" applyNumberFormat="1" applyFont="1" applyAlignment="1">
      <alignment vertical="top" wrapText="1"/>
    </xf>
    <xf numFmtId="167" fontId="16" fillId="9" borderId="2" xfId="5" applyNumberFormat="1" applyFont="1" applyFill="1" applyBorder="1" applyAlignment="1">
      <alignment horizontal="center" vertical="top"/>
    </xf>
    <xf numFmtId="0" fontId="13" fillId="2" borderId="2" xfId="0" applyFont="1" applyFill="1" applyBorder="1" applyAlignment="1">
      <alignment vertical="top" wrapText="1"/>
    </xf>
    <xf numFmtId="0" fontId="32" fillId="2" borderId="2" xfId="0" applyFont="1" applyFill="1" applyBorder="1" applyAlignment="1">
      <alignment horizontal="center" vertical="top" wrapText="1"/>
    </xf>
    <xf numFmtId="49" fontId="13" fillId="0" borderId="0" xfId="0" applyNumberFormat="1" applyFont="1" applyAlignment="1">
      <alignment vertical="top" wrapText="1"/>
    </xf>
    <xf numFmtId="0" fontId="11" fillId="0" borderId="11" xfId="0" applyFont="1" applyBorder="1" applyAlignment="1">
      <alignment vertical="top" wrapText="1"/>
    </xf>
    <xf numFmtId="166" fontId="16" fillId="2" borderId="2" xfId="0" applyNumberFormat="1" applyFont="1" applyFill="1" applyBorder="1" applyAlignment="1">
      <alignment horizontal="center" vertical="top" wrapText="1"/>
    </xf>
    <xf numFmtId="166" fontId="32" fillId="2"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49" fontId="32" fillId="2" borderId="2" xfId="0" applyNumberFormat="1" applyFont="1" applyFill="1" applyBorder="1" applyAlignment="1">
      <alignment horizontal="center" vertical="top" wrapText="1"/>
    </xf>
    <xf numFmtId="0" fontId="13" fillId="0" borderId="3" xfId="0" applyFont="1" applyBorder="1" applyAlignment="1">
      <alignment horizontal="center" vertical="top"/>
    </xf>
    <xf numFmtId="0" fontId="11" fillId="6" borderId="2" xfId="0" applyFont="1" applyFill="1" applyBorder="1" applyAlignment="1">
      <alignment horizontal="center" vertical="top" wrapText="1"/>
    </xf>
    <xf numFmtId="0" fontId="13" fillId="6" borderId="2" xfId="0" applyFont="1" applyFill="1" applyBorder="1" applyAlignment="1">
      <alignment vertical="top" wrapText="1"/>
    </xf>
    <xf numFmtId="2" fontId="11" fillId="10" borderId="2" xfId="0" applyNumberFormat="1" applyFont="1" applyFill="1" applyBorder="1" applyAlignment="1">
      <alignment horizontal="center" vertical="top" wrapText="1"/>
    </xf>
    <xf numFmtId="166" fontId="13" fillId="0" borderId="2" xfId="0" applyNumberFormat="1" applyFont="1" applyBorder="1" applyAlignment="1">
      <alignment horizontal="center" vertical="top"/>
    </xf>
    <xf numFmtId="167" fontId="13" fillId="0" borderId="2" xfId="0" applyNumberFormat="1" applyFont="1" applyBorder="1" applyAlignment="1">
      <alignment horizontal="center" vertical="top"/>
    </xf>
    <xf numFmtId="49" fontId="13" fillId="6" borderId="2" xfId="0" applyNumberFormat="1" applyFont="1" applyFill="1" applyBorder="1" applyAlignment="1">
      <alignment vertical="top" wrapText="1"/>
    </xf>
    <xf numFmtId="0" fontId="11" fillId="6" borderId="5" xfId="0" applyFont="1" applyFill="1" applyBorder="1" applyAlignment="1">
      <alignment horizontal="center" vertical="top" wrapText="1" readingOrder="1"/>
    </xf>
    <xf numFmtId="0" fontId="11" fillId="6" borderId="2" xfId="0" applyFont="1" applyFill="1" applyBorder="1" applyAlignment="1">
      <alignment horizontal="center" vertical="top" wrapText="1" readingOrder="1"/>
    </xf>
    <xf numFmtId="166" fontId="11" fillId="6" borderId="5" xfId="0" applyNumberFormat="1" applyFont="1" applyFill="1" applyBorder="1" applyAlignment="1">
      <alignment horizontal="center" vertical="top" wrapText="1" readingOrder="1"/>
    </xf>
    <xf numFmtId="166" fontId="11" fillId="6" borderId="2" xfId="0" applyNumberFormat="1" applyFont="1" applyFill="1" applyBorder="1" applyAlignment="1">
      <alignment horizontal="center" vertical="top" wrapText="1"/>
    </xf>
    <xf numFmtId="166" fontId="13" fillId="6" borderId="2" xfId="0" applyNumberFormat="1" applyFont="1" applyFill="1" applyBorder="1" applyAlignment="1">
      <alignment horizontal="center" vertical="top"/>
    </xf>
    <xf numFmtId="167" fontId="10" fillId="6" borderId="2" xfId="0" applyNumberFormat="1" applyFont="1" applyFill="1" applyBorder="1" applyAlignment="1">
      <alignment horizontal="center" vertical="top" wrapText="1"/>
    </xf>
    <xf numFmtId="0" fontId="13" fillId="6" borderId="2" xfId="0" applyFont="1" applyFill="1" applyBorder="1" applyAlignment="1">
      <alignment horizontal="center" vertical="top" wrapText="1"/>
    </xf>
    <xf numFmtId="0" fontId="11" fillId="11" borderId="2" xfId="0" applyFont="1" applyFill="1" applyBorder="1" applyAlignment="1">
      <alignment horizontal="center" vertical="top" wrapText="1"/>
    </xf>
    <xf numFmtId="0" fontId="11" fillId="11" borderId="2" xfId="0" applyFont="1" applyFill="1" applyBorder="1" applyAlignment="1" applyProtection="1">
      <alignment horizontal="left" vertical="top" wrapText="1"/>
      <protection locked="0"/>
    </xf>
    <xf numFmtId="0" fontId="11" fillId="11" borderId="5" xfId="0" applyFont="1" applyFill="1" applyBorder="1" applyAlignment="1">
      <alignment horizontal="center" vertical="top" wrapText="1" readingOrder="1"/>
    </xf>
    <xf numFmtId="0" fontId="11" fillId="11" borderId="2" xfId="0" applyFont="1" applyFill="1" applyBorder="1" applyAlignment="1">
      <alignment horizontal="center" vertical="top" wrapText="1" readingOrder="1"/>
    </xf>
    <xf numFmtId="166" fontId="11" fillId="11" borderId="5" xfId="0" applyNumberFormat="1" applyFont="1" applyFill="1" applyBorder="1" applyAlignment="1">
      <alignment horizontal="center" vertical="top" wrapText="1" readingOrder="1"/>
    </xf>
    <xf numFmtId="166" fontId="11" fillId="11" borderId="2" xfId="0" applyNumberFormat="1" applyFont="1" applyFill="1" applyBorder="1" applyAlignment="1">
      <alignment horizontal="center" vertical="top" wrapText="1" readingOrder="1"/>
    </xf>
    <xf numFmtId="166" fontId="13" fillId="11" borderId="2" xfId="0" applyNumberFormat="1" applyFont="1" applyFill="1" applyBorder="1" applyAlignment="1">
      <alignment horizontal="center" vertical="top"/>
    </xf>
    <xf numFmtId="166" fontId="11" fillId="11" borderId="6" xfId="0" applyNumberFormat="1" applyFont="1" applyFill="1" applyBorder="1" applyAlignment="1">
      <alignment horizontal="center" vertical="top" wrapText="1" readingOrder="1"/>
    </xf>
    <xf numFmtId="0" fontId="13" fillId="11" borderId="3" xfId="0" applyFont="1" applyFill="1" applyBorder="1" applyAlignment="1">
      <alignment horizontal="center" vertical="top" wrapText="1"/>
    </xf>
    <xf numFmtId="0" fontId="11" fillId="6" borderId="2" xfId="0" applyFont="1" applyFill="1" applyBorder="1" applyAlignment="1">
      <alignment horizontal="left" vertical="top" wrapText="1"/>
    </xf>
    <xf numFmtId="0" fontId="11" fillId="6" borderId="2" xfId="0" applyFont="1" applyFill="1" applyBorder="1" applyAlignment="1">
      <alignment vertical="top" wrapText="1"/>
    </xf>
    <xf numFmtId="2" fontId="11" fillId="6" borderId="2" xfId="0" applyNumberFormat="1" applyFont="1" applyFill="1" applyBorder="1" applyAlignment="1">
      <alignment horizontal="center" vertical="top" wrapText="1"/>
    </xf>
    <xf numFmtId="0" fontId="32" fillId="6" borderId="0" xfId="0" applyFont="1" applyFill="1" applyAlignment="1">
      <alignment vertical="top" wrapText="1"/>
    </xf>
    <xf numFmtId="0" fontId="11" fillId="6" borderId="2" xfId="5" applyFont="1" applyFill="1" applyBorder="1" applyAlignment="1">
      <alignment horizontal="left" vertical="top" wrapText="1"/>
    </xf>
    <xf numFmtId="167" fontId="11" fillId="6" borderId="2" xfId="5" applyNumberFormat="1" applyFont="1" applyFill="1" applyBorder="1" applyAlignment="1">
      <alignment horizontal="center" vertical="top"/>
    </xf>
    <xf numFmtId="0" fontId="41" fillId="0" borderId="2" xfId="5" applyFont="1" applyBorder="1" applyAlignment="1">
      <alignment horizontal="left" vertical="top" wrapText="1"/>
    </xf>
    <xf numFmtId="0" fontId="40" fillId="5" borderId="2" xfId="5" applyFont="1" applyFill="1" applyBorder="1" applyAlignment="1">
      <alignment horizontal="left" vertical="top" wrapText="1"/>
    </xf>
    <xf numFmtId="167" fontId="11" fillId="5" borderId="2" xfId="5" applyNumberFormat="1" applyFont="1" applyFill="1" applyBorder="1" applyAlignment="1">
      <alignment horizontal="center" vertical="top"/>
    </xf>
    <xf numFmtId="0" fontId="39" fillId="6" borderId="6" xfId="0" applyFont="1" applyFill="1" applyBorder="1" applyAlignment="1">
      <alignment horizontal="left" vertical="top" wrapText="1"/>
    </xf>
    <xf numFmtId="0" fontId="17" fillId="0" borderId="2" xfId="0" applyFont="1" applyBorder="1" applyAlignment="1">
      <alignment vertical="top" wrapText="1"/>
    </xf>
    <xf numFmtId="0" fontId="7" fillId="12" borderId="0" xfId="0" applyFont="1" applyFill="1" applyAlignment="1">
      <alignment vertical="top" wrapText="1"/>
    </xf>
    <xf numFmtId="0" fontId="7" fillId="12" borderId="0" xfId="0" applyFont="1" applyFill="1" applyAlignment="1">
      <alignment horizontal="center" vertical="top" wrapText="1"/>
    </xf>
    <xf numFmtId="0" fontId="11" fillId="12" borderId="2" xfId="0" applyFont="1" applyFill="1" applyBorder="1" applyAlignment="1">
      <alignment vertical="top" wrapText="1"/>
    </xf>
    <xf numFmtId="49" fontId="10" fillId="12" borderId="0" xfId="0" applyNumberFormat="1" applyFont="1" applyFill="1" applyAlignment="1">
      <alignment horizontal="center" vertical="top" wrapText="1"/>
    </xf>
    <xf numFmtId="0" fontId="6" fillId="12" borderId="0" xfId="0" applyFont="1" applyFill="1" applyAlignment="1">
      <alignment vertical="top" wrapText="1"/>
    </xf>
    <xf numFmtId="166" fontId="11" fillId="12" borderId="2" xfId="0" applyNumberFormat="1" applyFont="1" applyFill="1" applyBorder="1" applyAlignment="1">
      <alignment vertical="top" wrapText="1"/>
    </xf>
    <xf numFmtId="0" fontId="12" fillId="13" borderId="2" xfId="0" applyFont="1" applyFill="1" applyBorder="1" applyAlignment="1">
      <alignment horizontal="left" vertical="top" wrapText="1"/>
    </xf>
    <xf numFmtId="0" fontId="12" fillId="13" borderId="2" xfId="0" applyFont="1" applyFill="1" applyBorder="1" applyAlignment="1">
      <alignment vertical="center"/>
    </xf>
    <xf numFmtId="0" fontId="10" fillId="13" borderId="2" xfId="0" applyFont="1" applyFill="1" applyBorder="1" applyAlignment="1">
      <alignment horizontal="center" vertical="center"/>
    </xf>
    <xf numFmtId="164" fontId="7" fillId="0" borderId="6" xfId="0" applyNumberFormat="1" applyFont="1" applyBorder="1" applyAlignment="1">
      <alignment horizontal="center" vertical="center" wrapText="1"/>
    </xf>
    <xf numFmtId="0" fontId="11" fillId="2" borderId="3" xfId="0" applyFont="1" applyFill="1" applyBorder="1" applyAlignment="1">
      <alignment vertical="top" wrapText="1"/>
    </xf>
    <xf numFmtId="164" fontId="11" fillId="0" borderId="0" xfId="0" applyNumberFormat="1" applyFont="1" applyAlignment="1">
      <alignment horizontal="left" vertical="top" wrapText="1"/>
    </xf>
    <xf numFmtId="0" fontId="11" fillId="12" borderId="2" xfId="2" applyFont="1" applyFill="1" applyBorder="1" applyAlignment="1">
      <alignment horizontal="center" vertical="top" wrapText="1"/>
    </xf>
    <xf numFmtId="0" fontId="12" fillId="12" borderId="2" xfId="2" applyFont="1" applyFill="1" applyBorder="1" applyAlignment="1">
      <alignment horizontal="left" vertical="top" wrapText="1"/>
    </xf>
    <xf numFmtId="0" fontId="11" fillId="12" borderId="2" xfId="0" applyFont="1" applyFill="1" applyBorder="1" applyAlignment="1">
      <alignment horizontal="center" vertical="top" wrapText="1"/>
    </xf>
    <xf numFmtId="168" fontId="11" fillId="12" borderId="2" xfId="2" applyNumberFormat="1" applyFont="1" applyFill="1" applyBorder="1" applyAlignment="1">
      <alignment horizontal="center" vertical="top" wrapText="1"/>
    </xf>
    <xf numFmtId="2" fontId="11" fillId="12" borderId="2" xfId="2" applyNumberFormat="1" applyFont="1" applyFill="1" applyBorder="1" applyAlignment="1" applyProtection="1">
      <alignment horizontal="center" vertical="top" wrapText="1"/>
      <protection locked="0"/>
    </xf>
    <xf numFmtId="49" fontId="11" fillId="12" borderId="2" xfId="2" applyNumberFormat="1" applyFont="1" applyFill="1" applyBorder="1" applyAlignment="1">
      <alignment horizontal="center" vertical="top" wrapText="1"/>
    </xf>
    <xf numFmtId="0" fontId="11" fillId="12" borderId="2" xfId="2" applyFont="1" applyFill="1" applyBorder="1" applyAlignment="1">
      <alignment vertical="top" wrapText="1"/>
    </xf>
    <xf numFmtId="3" fontId="11" fillId="12" borderId="2" xfId="2" applyNumberFormat="1" applyFont="1" applyFill="1" applyBorder="1" applyAlignment="1">
      <alignment horizontal="center" vertical="top" wrapText="1"/>
    </xf>
    <xf numFmtId="0" fontId="11" fillId="12" borderId="2" xfId="0" applyFont="1" applyFill="1" applyBorder="1" applyAlignment="1">
      <alignment vertical="top"/>
    </xf>
    <xf numFmtId="0" fontId="11" fillId="12" borderId="2" xfId="2" applyFont="1" applyFill="1" applyBorder="1" applyAlignment="1">
      <alignment horizontal="center" vertical="center" wrapText="1"/>
    </xf>
    <xf numFmtId="3" fontId="7" fillId="12" borderId="2" xfId="2" applyNumberFormat="1" applyFont="1" applyFill="1" applyBorder="1" applyAlignment="1">
      <alignment horizontal="center" vertical="center" wrapText="1"/>
    </xf>
    <xf numFmtId="0" fontId="11" fillId="12" borderId="2" xfId="6" applyFont="1" applyFill="1" applyBorder="1" applyAlignment="1">
      <alignment horizontal="center" vertical="top" wrapText="1"/>
    </xf>
    <xf numFmtId="3" fontId="11" fillId="12" borderId="2" xfId="2" applyNumberFormat="1" applyFont="1" applyFill="1" applyBorder="1" applyAlignment="1">
      <alignment horizontal="center" vertical="center" wrapText="1"/>
    </xf>
    <xf numFmtId="0" fontId="21" fillId="12" borderId="2" xfId="0" applyFont="1" applyFill="1" applyBorder="1" applyAlignment="1">
      <alignment horizontal="center" vertical="top" wrapText="1"/>
    </xf>
    <xf numFmtId="168" fontId="10" fillId="0" borderId="2" xfId="2" applyNumberFormat="1" applyFont="1" applyBorder="1" applyAlignment="1">
      <alignment horizontal="center" vertical="top" wrapText="1"/>
    </xf>
    <xf numFmtId="0" fontId="7" fillId="0" borderId="0" xfId="0" applyFont="1" applyFill="1" applyAlignment="1">
      <alignment horizontal="left" vertical="top" wrapText="1"/>
    </xf>
    <xf numFmtId="0" fontId="10" fillId="0" borderId="14"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164" fontId="7" fillId="0" borderId="0" xfId="0" applyNumberFormat="1" applyFont="1" applyAlignment="1">
      <alignment horizontal="center" vertical="top" wrapText="1"/>
    </xf>
    <xf numFmtId="0" fontId="6" fillId="0" borderId="15" xfId="0" applyFont="1" applyBorder="1" applyAlignment="1">
      <alignment horizontal="center" vertical="top" wrapText="1"/>
    </xf>
    <xf numFmtId="0" fontId="6" fillId="0" borderId="0" xfId="0" applyFont="1" applyAlignment="1">
      <alignment horizontal="center"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1" fillId="0" borderId="3" xfId="0" applyFont="1" applyBorder="1" applyAlignment="1">
      <alignment horizontal="left" vertical="top" wrapText="1" readingOrder="1"/>
    </xf>
    <xf numFmtId="0" fontId="11" fillId="0" borderId="4" xfId="0" applyFont="1" applyBorder="1" applyAlignment="1">
      <alignment horizontal="left" vertical="top" wrapText="1" readingOrder="1"/>
    </xf>
    <xf numFmtId="0" fontId="11" fillId="0" borderId="5" xfId="0" applyFont="1" applyBorder="1" applyAlignment="1">
      <alignment horizontal="left" vertical="top" wrapText="1" readingOrder="1"/>
    </xf>
    <xf numFmtId="0" fontId="11" fillId="0" borderId="2" xfId="0" applyFont="1" applyBorder="1" applyAlignment="1">
      <alignment horizontal="center" vertical="top" wrapText="1"/>
    </xf>
    <xf numFmtId="0" fontId="11" fillId="0" borderId="6" xfId="0" applyFont="1" applyBorder="1" applyAlignment="1">
      <alignment horizontal="left" vertical="top" wrapText="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3" fillId="6" borderId="2" xfId="0" applyFont="1" applyFill="1" applyBorder="1" applyAlignment="1">
      <alignment vertical="top" wrapText="1"/>
    </xf>
    <xf numFmtId="0" fontId="32" fillId="2" borderId="2" xfId="0" applyFont="1" applyFill="1" applyBorder="1" applyAlignment="1">
      <alignment horizontal="center" vertical="top" wrapText="1"/>
    </xf>
    <xf numFmtId="166" fontId="11" fillId="0" borderId="2" xfId="0" applyNumberFormat="1" applyFont="1" applyBorder="1" applyAlignment="1">
      <alignment horizontal="center" vertical="top" wrapText="1"/>
    </xf>
    <xf numFmtId="166" fontId="32" fillId="6"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0" fontId="13" fillId="6" borderId="2" xfId="0" applyFont="1" applyFill="1" applyBorder="1" applyAlignment="1">
      <alignment horizontal="center" vertical="top" wrapText="1"/>
    </xf>
    <xf numFmtId="49" fontId="32" fillId="6" borderId="2" xfId="0" applyNumberFormat="1" applyFont="1" applyFill="1" applyBorder="1" applyAlignment="1">
      <alignment horizontal="center" vertical="top"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0" fillId="0" borderId="1" xfId="0" applyFont="1" applyBorder="1" applyAlignment="1">
      <alignment horizontal="center" vertical="top" wrapText="1"/>
    </xf>
    <xf numFmtId="0" fontId="7" fillId="0" borderId="2" xfId="0" applyFont="1" applyBorder="1" applyAlignment="1">
      <alignment horizontal="center" vertical="center"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14"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5" xfId="0" applyNumberFormat="1" applyFont="1" applyBorder="1" applyAlignment="1">
      <alignment horizontal="center" vertical="center" wrapText="1"/>
    </xf>
    <xf numFmtId="0" fontId="10" fillId="0" borderId="2" xfId="0" applyFont="1" applyBorder="1" applyAlignment="1">
      <alignment horizontal="center"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3" xfId="2" applyFont="1" applyBorder="1" applyAlignment="1">
      <alignment horizontal="center" vertical="top" wrapText="1"/>
    </xf>
    <xf numFmtId="0" fontId="11" fillId="0" borderId="4" xfId="2" applyFont="1" applyBorder="1" applyAlignment="1">
      <alignment horizontal="center" vertical="top" wrapText="1"/>
    </xf>
    <xf numFmtId="0" fontId="11" fillId="0" borderId="5" xfId="2" applyFont="1" applyBorder="1" applyAlignment="1">
      <alignment horizontal="center" vertical="top" wrapText="1"/>
    </xf>
    <xf numFmtId="2" fontId="11" fillId="0" borderId="3" xfId="0" applyNumberFormat="1" applyFont="1" applyBorder="1" applyAlignment="1">
      <alignment horizontal="center" vertical="top" wrapText="1"/>
    </xf>
    <xf numFmtId="2" fontId="11" fillId="0" borderId="4" xfId="0" applyNumberFormat="1" applyFont="1" applyBorder="1" applyAlignment="1">
      <alignment horizontal="center" vertical="top" wrapText="1"/>
    </xf>
    <xf numFmtId="2" fontId="11" fillId="0" borderId="5" xfId="0" applyNumberFormat="1" applyFont="1" applyBorder="1" applyAlignment="1">
      <alignment horizontal="center" vertical="top" wrapText="1"/>
    </xf>
    <xf numFmtId="0" fontId="25" fillId="0" borderId="3" xfId="2" applyFont="1" applyBorder="1" applyAlignment="1">
      <alignment horizontal="center" vertical="top" wrapText="1"/>
    </xf>
    <xf numFmtId="0" fontId="25" fillId="0" borderId="4" xfId="2" applyFont="1" applyBorder="1" applyAlignment="1">
      <alignment horizontal="center" vertical="top" wrapText="1"/>
    </xf>
    <xf numFmtId="0" fontId="25" fillId="0" borderId="5" xfId="2" applyFont="1" applyBorder="1" applyAlignment="1">
      <alignment horizontal="center" vertical="top" wrapText="1"/>
    </xf>
  </cellXfs>
  <cellStyles count="26">
    <cellStyle name="Excel Built-in Normal" xfId="2"/>
    <cellStyle name="Excel Built-in Normal 1" xfId="6"/>
    <cellStyle name="TableStyleLight1" xfId="7"/>
    <cellStyle name="Звичайний" xfId="0" builtinId="0"/>
    <cellStyle name="Звичайний 2" xfId="5"/>
    <cellStyle name="Звичайний 3" xfId="8"/>
    <cellStyle name="Обычный 2" xfId="3"/>
    <cellStyle name="Обычный 3" xfId="1"/>
    <cellStyle name="Обычный 3 2" xfId="9"/>
    <cellStyle name="Обычный 3_План програма СЕР" xfId="10"/>
    <cellStyle name="Обычный 4" xfId="4"/>
    <cellStyle name="Обычный 4 10" xfId="12"/>
    <cellStyle name="Обычный 4 11" xfId="11"/>
    <cellStyle name="Обычный 4 12" xfId="24"/>
    <cellStyle name="Обычный 4 13" xfId="25"/>
    <cellStyle name="Обычный 4 2" xfId="13"/>
    <cellStyle name="Обычный 4 2 2" xfId="14"/>
    <cellStyle name="Обычный 4 2 3" xfId="15"/>
    <cellStyle name="Обычный 4 3" xfId="16"/>
    <cellStyle name="Обычный 4 3 2" xfId="17"/>
    <cellStyle name="Обычный 4 4" xfId="18"/>
    <cellStyle name="Обычный 4 5" xfId="19"/>
    <cellStyle name="Обычный 4 6" xfId="20"/>
    <cellStyle name="Обычный 4 7" xfId="21"/>
    <cellStyle name="Обычный 4 8" xfId="22"/>
    <cellStyle name="Обычный 4 9" xfId="23"/>
  </cellStyles>
  <dxfs count="1">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abSelected="1" view="pageBreakPreview" topLeftCell="A148" zoomScale="60" zoomScaleNormal="60" zoomScalePageLayoutView="80" workbookViewId="0">
      <selection activeCell="A578" sqref="A578"/>
    </sheetView>
  </sheetViews>
  <sheetFormatPr defaultColWidth="9.109375" defaultRowHeight="14.4"/>
  <cols>
    <col min="1" max="1" width="21.6640625" style="68" customWidth="1"/>
    <col min="2" max="2" width="5" style="1" customWidth="1"/>
    <col min="3" max="3" width="31" style="68" customWidth="1"/>
    <col min="4" max="4" width="8.5546875" style="1" customWidth="1"/>
    <col min="5" max="5" width="21.5546875" style="1" customWidth="1"/>
    <col min="6" max="6" width="13.5546875" style="6" customWidth="1"/>
    <col min="7" max="7" width="13" style="6" customWidth="1"/>
    <col min="8" max="8" width="11.6640625" style="6" customWidth="1"/>
    <col min="9" max="9" width="12.88671875" style="6" customWidth="1"/>
    <col min="10" max="10" width="13.6640625" style="6" customWidth="1"/>
    <col min="11" max="11" width="12.44140625" style="6" customWidth="1"/>
    <col min="12" max="12" width="20.33203125" style="68" customWidth="1"/>
    <col min="13" max="13" width="19.5546875" style="1" customWidth="1"/>
    <col min="14" max="15" width="11.44140625" style="64" hidden="1" customWidth="1"/>
    <col min="16" max="16" width="12" style="265" hidden="1" customWidth="1"/>
    <col min="17" max="17" width="10.109375" style="265" hidden="1" customWidth="1"/>
    <col min="18" max="18" width="9.109375" style="265" hidden="1" customWidth="1"/>
    <col min="19" max="20" width="9.109375" style="64" hidden="1" customWidth="1"/>
    <col min="21" max="16384" width="9.109375" style="64"/>
  </cols>
  <sheetData>
    <row r="1" spans="1:18" ht="15.05">
      <c r="M1" s="276" t="s">
        <v>1076</v>
      </c>
    </row>
    <row r="2" spans="1:18" ht="15.05">
      <c r="M2" s="276" t="s">
        <v>1077</v>
      </c>
    </row>
    <row r="3" spans="1:18" ht="22.6" customHeight="1">
      <c r="A3" s="4"/>
      <c r="B3" s="4"/>
      <c r="C3" s="4"/>
      <c r="D3" s="4"/>
      <c r="E3" s="4"/>
      <c r="F3" s="4"/>
      <c r="G3" s="4"/>
      <c r="H3" s="4"/>
      <c r="I3" s="4"/>
      <c r="J3" s="4"/>
      <c r="K3" s="4"/>
      <c r="L3" s="4"/>
      <c r="M3" s="187" t="s">
        <v>1078</v>
      </c>
    </row>
    <row r="4" spans="1:18" ht="15.75" customHeight="1">
      <c r="A4" s="330" t="s">
        <v>1075</v>
      </c>
      <c r="B4" s="330"/>
      <c r="C4" s="330"/>
      <c r="D4" s="330"/>
      <c r="E4" s="330"/>
      <c r="F4" s="330"/>
      <c r="G4" s="330"/>
      <c r="H4" s="330"/>
      <c r="I4" s="330"/>
      <c r="J4" s="330"/>
      <c r="K4" s="330"/>
      <c r="L4" s="330"/>
      <c r="M4" s="330"/>
      <c r="N4" s="8"/>
    </row>
    <row r="5" spans="1:18" ht="15.05" customHeight="1">
      <c r="A5" s="331" t="s">
        <v>12</v>
      </c>
      <c r="B5" s="331" t="s">
        <v>0</v>
      </c>
      <c r="C5" s="331" t="s">
        <v>1</v>
      </c>
      <c r="D5" s="331" t="s">
        <v>2</v>
      </c>
      <c r="E5" s="331" t="s">
        <v>3</v>
      </c>
      <c r="F5" s="332" t="s">
        <v>13</v>
      </c>
      <c r="G5" s="333"/>
      <c r="H5" s="333"/>
      <c r="I5" s="333"/>
      <c r="J5" s="333"/>
      <c r="K5" s="336"/>
      <c r="L5" s="337" t="s">
        <v>4</v>
      </c>
      <c r="M5" s="338"/>
    </row>
    <row r="6" spans="1:18" ht="15.75" customHeight="1">
      <c r="A6" s="331"/>
      <c r="B6" s="331"/>
      <c r="C6" s="331"/>
      <c r="D6" s="331"/>
      <c r="E6" s="331"/>
      <c r="F6" s="334" t="s">
        <v>5</v>
      </c>
      <c r="G6" s="332" t="s">
        <v>6</v>
      </c>
      <c r="H6" s="333"/>
      <c r="I6" s="333"/>
      <c r="J6" s="333"/>
      <c r="K6" s="333"/>
      <c r="L6" s="339"/>
      <c r="M6" s="340"/>
    </row>
    <row r="7" spans="1:18" ht="15.75" customHeight="1">
      <c r="A7" s="331"/>
      <c r="B7" s="331"/>
      <c r="C7" s="331"/>
      <c r="D7" s="331"/>
      <c r="E7" s="331"/>
      <c r="F7" s="341"/>
      <c r="G7" s="334" t="s">
        <v>14</v>
      </c>
      <c r="H7" s="332" t="s">
        <v>7</v>
      </c>
      <c r="I7" s="333"/>
      <c r="J7" s="334" t="s">
        <v>8</v>
      </c>
      <c r="K7" s="334" t="s">
        <v>9</v>
      </c>
      <c r="L7" s="331" t="s">
        <v>10</v>
      </c>
      <c r="M7" s="337" t="s">
        <v>11</v>
      </c>
    </row>
    <row r="8" spans="1:18" ht="64.5" customHeight="1">
      <c r="A8" s="331"/>
      <c r="B8" s="331"/>
      <c r="C8" s="331"/>
      <c r="D8" s="331"/>
      <c r="E8" s="331"/>
      <c r="F8" s="335"/>
      <c r="G8" s="335"/>
      <c r="H8" s="274" t="s">
        <v>15</v>
      </c>
      <c r="I8" s="274" t="s">
        <v>17</v>
      </c>
      <c r="J8" s="335"/>
      <c r="K8" s="335"/>
      <c r="L8" s="331"/>
      <c r="M8" s="339"/>
    </row>
    <row r="9" spans="1:18" s="1" customFormat="1">
      <c r="A9" s="10">
        <v>1</v>
      </c>
      <c r="B9" s="10">
        <v>2</v>
      </c>
      <c r="C9" s="10">
        <v>3</v>
      </c>
      <c r="D9" s="10">
        <v>4</v>
      </c>
      <c r="E9" s="10">
        <v>5</v>
      </c>
      <c r="F9" s="7">
        <v>6</v>
      </c>
      <c r="G9" s="7">
        <v>7</v>
      </c>
      <c r="H9" s="7">
        <v>8</v>
      </c>
      <c r="I9" s="7">
        <v>9</v>
      </c>
      <c r="J9" s="7">
        <v>10</v>
      </c>
      <c r="K9" s="7">
        <v>11</v>
      </c>
      <c r="L9" s="7">
        <v>12</v>
      </c>
      <c r="M9" s="7">
        <v>13</v>
      </c>
      <c r="P9" s="266"/>
      <c r="Q9" s="266"/>
      <c r="R9" s="266"/>
    </row>
    <row r="10" spans="1:18" ht="31.6" customHeight="1">
      <c r="A10" s="343" t="s">
        <v>216</v>
      </c>
      <c r="B10" s="60"/>
      <c r="C10" s="271" t="s">
        <v>217</v>
      </c>
      <c r="D10" s="272"/>
      <c r="E10" s="273"/>
      <c r="F10" s="273"/>
      <c r="G10" s="273"/>
      <c r="H10" s="273"/>
      <c r="I10" s="273"/>
      <c r="J10" s="273"/>
      <c r="K10" s="273"/>
      <c r="L10" s="273"/>
      <c r="M10" s="273"/>
      <c r="P10" s="267" t="s">
        <v>1057</v>
      </c>
      <c r="Q10" s="267" t="s">
        <v>1058</v>
      </c>
      <c r="R10" s="267" t="s">
        <v>1059</v>
      </c>
    </row>
    <row r="11" spans="1:18" ht="81" customHeight="1">
      <c r="A11" s="344"/>
      <c r="B11" s="349">
        <v>1</v>
      </c>
      <c r="C11" s="346" t="s">
        <v>218</v>
      </c>
      <c r="D11" s="275">
        <v>2021</v>
      </c>
      <c r="E11" s="189" t="s">
        <v>219</v>
      </c>
      <c r="F11" s="190">
        <f>G11+H11+I11+J11+K11</f>
        <v>115.2</v>
      </c>
      <c r="G11" s="190">
        <v>0</v>
      </c>
      <c r="H11" s="190">
        <v>0</v>
      </c>
      <c r="I11" s="190">
        <v>115.2</v>
      </c>
      <c r="J11" s="190">
        <v>0</v>
      </c>
      <c r="K11" s="190">
        <v>0</v>
      </c>
      <c r="L11" s="129" t="s">
        <v>220</v>
      </c>
      <c r="M11" s="43" t="s">
        <v>226</v>
      </c>
      <c r="P11" s="11"/>
      <c r="Q11" s="11" t="s">
        <v>1068</v>
      </c>
      <c r="R11" s="11">
        <v>0</v>
      </c>
    </row>
    <row r="12" spans="1:18" ht="81" customHeight="1">
      <c r="A12" s="344"/>
      <c r="B12" s="350"/>
      <c r="C12" s="347"/>
      <c r="D12" s="275">
        <v>2022</v>
      </c>
      <c r="E12" s="189" t="s">
        <v>219</v>
      </c>
      <c r="F12" s="190">
        <f>G12+H12+I12+J12+K12</f>
        <v>436</v>
      </c>
      <c r="G12" s="190">
        <v>0</v>
      </c>
      <c r="H12" s="190">
        <v>0</v>
      </c>
      <c r="I12" s="190">
        <v>436</v>
      </c>
      <c r="J12" s="190">
        <v>0</v>
      </c>
      <c r="K12" s="190">
        <v>0</v>
      </c>
      <c r="L12" s="129" t="s">
        <v>220</v>
      </c>
      <c r="M12" s="43" t="str">
        <f>M11</f>
        <v xml:space="preserve">
109 особи
182 особи</v>
      </c>
      <c r="P12" s="11"/>
      <c r="Q12" s="11"/>
      <c r="R12" s="11"/>
    </row>
    <row r="13" spans="1:18" ht="81" customHeight="1">
      <c r="A13" s="344"/>
      <c r="B13" s="351"/>
      <c r="C13" s="348"/>
      <c r="D13" s="275">
        <v>2023</v>
      </c>
      <c r="E13" s="189" t="s">
        <v>219</v>
      </c>
      <c r="F13" s="190">
        <f>G13+H13+I13+J13+K13</f>
        <v>260</v>
      </c>
      <c r="G13" s="190">
        <v>0</v>
      </c>
      <c r="H13" s="190">
        <v>0</v>
      </c>
      <c r="I13" s="190">
        <v>260</v>
      </c>
      <c r="J13" s="190">
        <v>0</v>
      </c>
      <c r="K13" s="190">
        <v>0</v>
      </c>
      <c r="L13" s="129" t="s">
        <v>220</v>
      </c>
      <c r="M13" s="43" t="str">
        <f>M11</f>
        <v xml:space="preserve">
109 особи
182 особи</v>
      </c>
      <c r="P13" s="11"/>
      <c r="Q13" s="11"/>
      <c r="R13" s="11"/>
    </row>
    <row r="14" spans="1:18" ht="45.85" customHeight="1">
      <c r="A14" s="344"/>
      <c r="B14" s="349">
        <v>2</v>
      </c>
      <c r="C14" s="346" t="s">
        <v>221</v>
      </c>
      <c r="D14" s="275">
        <v>2021</v>
      </c>
      <c r="E14" s="189" t="s">
        <v>219</v>
      </c>
      <c r="F14" s="190">
        <f>G14+H14+I14+J14+K14</f>
        <v>205</v>
      </c>
      <c r="G14" s="190">
        <v>0</v>
      </c>
      <c r="H14" s="190">
        <v>0</v>
      </c>
      <c r="I14" s="190">
        <v>205</v>
      </c>
      <c r="J14" s="190">
        <v>0</v>
      </c>
      <c r="K14" s="190">
        <v>0</v>
      </c>
      <c r="L14" s="129" t="s">
        <v>222</v>
      </c>
      <c r="M14" s="43" t="s">
        <v>309</v>
      </c>
      <c r="P14" s="11"/>
      <c r="Q14" s="11"/>
      <c r="R14" s="11"/>
    </row>
    <row r="15" spans="1:18" ht="46.5" customHeight="1">
      <c r="A15" s="344"/>
      <c r="B15" s="350"/>
      <c r="C15" s="347"/>
      <c r="D15" s="275">
        <v>2022</v>
      </c>
      <c r="E15" s="189" t="s">
        <v>219</v>
      </c>
      <c r="F15" s="190">
        <f t="shared" ref="F15:F16" si="0">G15+H15+I15+J15+K15</f>
        <v>1300</v>
      </c>
      <c r="G15" s="190">
        <v>0</v>
      </c>
      <c r="H15" s="190">
        <v>0</v>
      </c>
      <c r="I15" s="190">
        <v>1300</v>
      </c>
      <c r="J15" s="190">
        <v>0</v>
      </c>
      <c r="K15" s="190">
        <v>0</v>
      </c>
      <c r="L15" s="129" t="s">
        <v>222</v>
      </c>
      <c r="M15" s="43" t="str">
        <f>M14</f>
        <v>122 особи</v>
      </c>
      <c r="P15" s="11"/>
      <c r="Q15" s="11"/>
      <c r="R15" s="11"/>
    </row>
    <row r="16" spans="1:18" ht="36" customHeight="1">
      <c r="A16" s="344"/>
      <c r="B16" s="351"/>
      <c r="C16" s="348"/>
      <c r="D16" s="275">
        <v>2023</v>
      </c>
      <c r="E16" s="189" t="s">
        <v>219</v>
      </c>
      <c r="F16" s="190">
        <f t="shared" si="0"/>
        <v>1400</v>
      </c>
      <c r="G16" s="190">
        <v>0</v>
      </c>
      <c r="H16" s="190">
        <v>0</v>
      </c>
      <c r="I16" s="190">
        <v>1400</v>
      </c>
      <c r="J16" s="190">
        <v>0</v>
      </c>
      <c r="K16" s="190">
        <v>0</v>
      </c>
      <c r="L16" s="129" t="s">
        <v>222</v>
      </c>
      <c r="M16" s="43" t="str">
        <f>M14</f>
        <v>122 особи</v>
      </c>
      <c r="P16" s="11"/>
      <c r="Q16" s="11"/>
      <c r="R16" s="11"/>
    </row>
    <row r="17" spans="1:18" ht="65.3" customHeight="1">
      <c r="A17" s="344"/>
      <c r="B17" s="349">
        <v>3</v>
      </c>
      <c r="C17" s="346" t="s">
        <v>224</v>
      </c>
      <c r="D17" s="275">
        <v>2021</v>
      </c>
      <c r="E17" s="189" t="s">
        <v>219</v>
      </c>
      <c r="F17" s="190">
        <f>G17+H17+I17+J17+K17</f>
        <v>2063</v>
      </c>
      <c r="G17" s="190">
        <v>0</v>
      </c>
      <c r="H17" s="190">
        <v>0</v>
      </c>
      <c r="I17" s="190">
        <v>2063</v>
      </c>
      <c r="J17" s="190">
        <v>0</v>
      </c>
      <c r="K17" s="190">
        <v>0</v>
      </c>
      <c r="L17" s="191" t="s">
        <v>225</v>
      </c>
      <c r="M17" s="55" t="s">
        <v>227</v>
      </c>
      <c r="N17" s="64">
        <v>4</v>
      </c>
      <c r="P17" s="264" t="s">
        <v>1056</v>
      </c>
      <c r="Q17" s="11"/>
      <c r="R17" s="11"/>
    </row>
    <row r="18" spans="1:18" ht="56.3" customHeight="1">
      <c r="A18" s="344"/>
      <c r="B18" s="350"/>
      <c r="C18" s="347"/>
      <c r="D18" s="275">
        <v>2022</v>
      </c>
      <c r="E18" s="189" t="s">
        <v>219</v>
      </c>
      <c r="F18" s="190">
        <f t="shared" ref="F18:F19" si="1">G18+H18+I18+J18+K18</f>
        <v>3431.4</v>
      </c>
      <c r="G18" s="190">
        <v>0</v>
      </c>
      <c r="H18" s="190">
        <v>0</v>
      </c>
      <c r="I18" s="190">
        <v>3431.4</v>
      </c>
      <c r="J18" s="190">
        <v>0</v>
      </c>
      <c r="K18" s="190">
        <v>0</v>
      </c>
      <c r="L18" s="191" t="s">
        <v>225</v>
      </c>
      <c r="M18" s="55" t="str">
        <f>M17</f>
        <v xml:space="preserve"> 110 комп'ютера; 20 БФП; 53 принтера; 97 роб.місць</v>
      </c>
      <c r="P18" s="264"/>
      <c r="Q18" s="11"/>
      <c r="R18" s="11"/>
    </row>
    <row r="19" spans="1:18" ht="60.05" customHeight="1">
      <c r="A19" s="344"/>
      <c r="B19" s="351"/>
      <c r="C19" s="348"/>
      <c r="D19" s="275">
        <v>2023</v>
      </c>
      <c r="E19" s="189" t="s">
        <v>219</v>
      </c>
      <c r="F19" s="190">
        <f t="shared" si="1"/>
        <v>1756.1</v>
      </c>
      <c r="G19" s="190">
        <v>0</v>
      </c>
      <c r="H19" s="190">
        <v>0</v>
      </c>
      <c r="I19" s="190">
        <v>1613.3</v>
      </c>
      <c r="J19" s="190">
        <v>77</v>
      </c>
      <c r="K19" s="190">
        <v>65.8</v>
      </c>
      <c r="L19" s="191" t="s">
        <v>225</v>
      </c>
      <c r="M19" s="55" t="str">
        <f>M17</f>
        <v xml:space="preserve"> 110 комп'ютера; 20 БФП; 53 принтера; 97 роб.місць</v>
      </c>
      <c r="P19" s="264"/>
      <c r="Q19" s="11"/>
      <c r="R19" s="11"/>
    </row>
    <row r="20" spans="1:18" ht="120.8" customHeight="1">
      <c r="A20" s="344"/>
      <c r="B20" s="349">
        <v>4</v>
      </c>
      <c r="C20" s="355" t="s">
        <v>752</v>
      </c>
      <c r="D20" s="275">
        <v>2021</v>
      </c>
      <c r="E20" s="189" t="s">
        <v>219</v>
      </c>
      <c r="F20" s="190">
        <f>G20+H20+I20+J20+K20</f>
        <v>39677</v>
      </c>
      <c r="G20" s="190">
        <v>0</v>
      </c>
      <c r="H20" s="190">
        <v>0</v>
      </c>
      <c r="I20" s="190">
        <v>39677</v>
      </c>
      <c r="J20" s="190">
        <v>0</v>
      </c>
      <c r="K20" s="190">
        <v>0</v>
      </c>
      <c r="L20" s="129" t="s">
        <v>307</v>
      </c>
      <c r="M20" s="43" t="s">
        <v>28</v>
      </c>
      <c r="N20" s="64">
        <v>5</v>
      </c>
      <c r="P20" s="255"/>
      <c r="Q20" s="11"/>
      <c r="R20" s="255" t="s">
        <v>1070</v>
      </c>
    </row>
    <row r="21" spans="1:18" ht="129.80000000000001" customHeight="1">
      <c r="A21" s="344"/>
      <c r="B21" s="350"/>
      <c r="C21" s="356"/>
      <c r="D21" s="275">
        <v>2022</v>
      </c>
      <c r="E21" s="189" t="s">
        <v>219</v>
      </c>
      <c r="F21" s="190">
        <f t="shared" ref="F21:F22" si="2">G21+H21+I21+J21+K21</f>
        <v>31280.400000000001</v>
      </c>
      <c r="G21" s="190">
        <v>0</v>
      </c>
      <c r="H21" s="190">
        <v>0</v>
      </c>
      <c r="I21" s="190">
        <v>31280.400000000001</v>
      </c>
      <c r="J21" s="190">
        <v>0</v>
      </c>
      <c r="K21" s="190">
        <v>0</v>
      </c>
      <c r="L21" s="129" t="s">
        <v>307</v>
      </c>
      <c r="M21" s="43" t="str">
        <f>M20</f>
        <v>4 од.</v>
      </c>
      <c r="P21" s="255"/>
      <c r="Q21" s="11"/>
      <c r="R21" s="255"/>
    </row>
    <row r="22" spans="1:18" ht="128.94999999999999" customHeight="1">
      <c r="A22" s="344"/>
      <c r="B22" s="351"/>
      <c r="C22" s="357"/>
      <c r="D22" s="275">
        <v>2023</v>
      </c>
      <c r="E22" s="189" t="s">
        <v>219</v>
      </c>
      <c r="F22" s="190">
        <f t="shared" si="2"/>
        <v>51932.7</v>
      </c>
      <c r="G22" s="190">
        <v>0</v>
      </c>
      <c r="H22" s="190">
        <v>0</v>
      </c>
      <c r="I22" s="190">
        <v>47143.199999999997</v>
      </c>
      <c r="J22" s="190">
        <v>4789.5</v>
      </c>
      <c r="K22" s="190">
        <v>0</v>
      </c>
      <c r="L22" s="129" t="s">
        <v>307</v>
      </c>
      <c r="M22" s="43" t="str">
        <f>M20</f>
        <v>4 од.</v>
      </c>
      <c r="P22" s="255"/>
      <c r="Q22" s="11"/>
      <c r="R22" s="255"/>
    </row>
    <row r="23" spans="1:18" ht="38.299999999999997" customHeight="1">
      <c r="A23" s="344"/>
      <c r="B23" s="349">
        <v>5</v>
      </c>
      <c r="C23" s="346" t="s">
        <v>791</v>
      </c>
      <c r="D23" s="275">
        <v>2021</v>
      </c>
      <c r="E23" s="189" t="s">
        <v>219</v>
      </c>
      <c r="F23" s="190">
        <f>G23+H23+I23+J23+K23</f>
        <v>5000</v>
      </c>
      <c r="G23" s="190">
        <v>0</v>
      </c>
      <c r="H23" s="190">
        <v>0</v>
      </c>
      <c r="I23" s="190">
        <v>5000</v>
      </c>
      <c r="J23" s="190">
        <v>0</v>
      </c>
      <c r="K23" s="190">
        <v>0</v>
      </c>
      <c r="L23" s="129" t="s">
        <v>662</v>
      </c>
      <c r="M23" s="43" t="s">
        <v>142</v>
      </c>
      <c r="N23" s="64">
        <v>6</v>
      </c>
      <c r="P23" s="11"/>
      <c r="Q23" s="255"/>
      <c r="R23" s="11"/>
    </row>
    <row r="24" spans="1:18" ht="39.799999999999997" customHeight="1">
      <c r="A24" s="344"/>
      <c r="B24" s="350"/>
      <c r="C24" s="347"/>
      <c r="D24" s="275">
        <v>2022</v>
      </c>
      <c r="E24" s="189" t="s">
        <v>219</v>
      </c>
      <c r="F24" s="190">
        <f t="shared" ref="F24:F25" si="3">G24+H24+I24+J24+K24</f>
        <v>0</v>
      </c>
      <c r="G24" s="190">
        <v>0</v>
      </c>
      <c r="H24" s="190">
        <v>0</v>
      </c>
      <c r="I24" s="190">
        <v>0</v>
      </c>
      <c r="J24" s="190">
        <v>0</v>
      </c>
      <c r="K24" s="190">
        <v>0</v>
      </c>
      <c r="L24" s="129" t="s">
        <v>662</v>
      </c>
      <c r="M24" s="43" t="str">
        <f>M23</f>
        <v>1 од.</v>
      </c>
      <c r="P24" s="11"/>
      <c r="Q24" s="255"/>
      <c r="R24" s="11"/>
    </row>
    <row r="25" spans="1:18" ht="58.6" customHeight="1">
      <c r="A25" s="345"/>
      <c r="B25" s="351"/>
      <c r="C25" s="348"/>
      <c r="D25" s="275">
        <v>2023</v>
      </c>
      <c r="E25" s="189" t="s">
        <v>219</v>
      </c>
      <c r="F25" s="190">
        <f t="shared" si="3"/>
        <v>0</v>
      </c>
      <c r="G25" s="190">
        <v>0</v>
      </c>
      <c r="H25" s="190">
        <v>0</v>
      </c>
      <c r="I25" s="190">
        <v>0</v>
      </c>
      <c r="J25" s="190">
        <v>0</v>
      </c>
      <c r="K25" s="190">
        <v>0</v>
      </c>
      <c r="L25" s="129" t="s">
        <v>662</v>
      </c>
      <c r="M25" s="43" t="str">
        <f>M23</f>
        <v>1 од.</v>
      </c>
      <c r="P25" s="11"/>
      <c r="Q25" s="255"/>
      <c r="R25" s="11"/>
    </row>
    <row r="26" spans="1:18" s="265" customFormat="1" ht="48.8" customHeight="1">
      <c r="A26" s="343" t="s">
        <v>1073</v>
      </c>
      <c r="B26" s="277"/>
      <c r="C26" s="278" t="s">
        <v>228</v>
      </c>
      <c r="D26" s="279"/>
      <c r="E26" s="290"/>
      <c r="F26" s="280"/>
      <c r="G26" s="280"/>
      <c r="H26" s="280"/>
      <c r="I26" s="280"/>
      <c r="J26" s="280"/>
      <c r="K26" s="280"/>
      <c r="L26" s="277"/>
      <c r="M26" s="284"/>
      <c r="P26" s="267"/>
      <c r="Q26" s="267"/>
      <c r="R26" s="267"/>
    </row>
    <row r="27" spans="1:18" ht="47.95" customHeight="1">
      <c r="A27" s="344"/>
      <c r="B27" s="349">
        <v>1</v>
      </c>
      <c r="C27" s="346" t="s">
        <v>229</v>
      </c>
      <c r="D27" s="275">
        <v>2021</v>
      </c>
      <c r="E27" s="189" t="s">
        <v>219</v>
      </c>
      <c r="F27" s="190">
        <f>G27+H27+I27+J27+K27</f>
        <v>502.3</v>
      </c>
      <c r="G27" s="190">
        <v>0</v>
      </c>
      <c r="H27" s="190">
        <v>0</v>
      </c>
      <c r="I27" s="190">
        <v>502.3</v>
      </c>
      <c r="J27" s="190">
        <v>0</v>
      </c>
      <c r="K27" s="190">
        <v>0</v>
      </c>
      <c r="L27" s="189" t="s">
        <v>208</v>
      </c>
      <c r="M27" s="89" t="s">
        <v>233</v>
      </c>
      <c r="P27" s="43" t="s">
        <v>1062</v>
      </c>
      <c r="Q27" s="11"/>
      <c r="R27" s="11">
        <v>0</v>
      </c>
    </row>
    <row r="28" spans="1:18" ht="52.55" customHeight="1">
      <c r="A28" s="344"/>
      <c r="B28" s="350"/>
      <c r="C28" s="347"/>
      <c r="D28" s="275">
        <v>2022</v>
      </c>
      <c r="E28" s="189" t="s">
        <v>219</v>
      </c>
      <c r="F28" s="190">
        <f t="shared" ref="F28:F29" si="4">G28+H28+I28+J28+K28</f>
        <v>469.1</v>
      </c>
      <c r="G28" s="190">
        <v>0</v>
      </c>
      <c r="H28" s="190">
        <v>0</v>
      </c>
      <c r="I28" s="190">
        <v>469.1</v>
      </c>
      <c r="J28" s="190">
        <v>0</v>
      </c>
      <c r="K28" s="190">
        <v>0</v>
      </c>
      <c r="L28" s="189" t="s">
        <v>208</v>
      </c>
      <c r="M28" s="89" t="str">
        <f>M27</f>
        <v>5410 осіб</v>
      </c>
      <c r="P28" s="43"/>
      <c r="Q28" s="11"/>
      <c r="R28" s="11"/>
    </row>
    <row r="29" spans="1:18" ht="42.05" customHeight="1">
      <c r="A29" s="344"/>
      <c r="B29" s="351"/>
      <c r="C29" s="348"/>
      <c r="D29" s="275">
        <v>2023</v>
      </c>
      <c r="E29" s="189" t="s">
        <v>219</v>
      </c>
      <c r="F29" s="190">
        <f t="shared" si="4"/>
        <v>522.6</v>
      </c>
      <c r="G29" s="190">
        <v>9</v>
      </c>
      <c r="H29" s="190">
        <v>0</v>
      </c>
      <c r="I29" s="190">
        <v>494</v>
      </c>
      <c r="J29" s="190">
        <v>0</v>
      </c>
      <c r="K29" s="190">
        <v>19.600000000000001</v>
      </c>
      <c r="L29" s="189" t="s">
        <v>208</v>
      </c>
      <c r="M29" s="89" t="str">
        <f>M27</f>
        <v>5410 осіб</v>
      </c>
      <c r="P29" s="43"/>
      <c r="Q29" s="11"/>
      <c r="R29" s="11"/>
    </row>
    <row r="30" spans="1:18" ht="37.5" customHeight="1">
      <c r="A30" s="344"/>
      <c r="B30" s="349">
        <v>2</v>
      </c>
      <c r="C30" s="349" t="s">
        <v>230</v>
      </c>
      <c r="D30" s="275">
        <v>2021</v>
      </c>
      <c r="E30" s="111" t="s">
        <v>219</v>
      </c>
      <c r="F30" s="87">
        <f>G30+H30+I30+J30+K30</f>
        <v>16</v>
      </c>
      <c r="G30" s="190">
        <v>0</v>
      </c>
      <c r="H30" s="190">
        <v>0</v>
      </c>
      <c r="I30" s="190">
        <v>16</v>
      </c>
      <c r="J30" s="190">
        <v>0</v>
      </c>
      <c r="K30" s="190">
        <v>0</v>
      </c>
      <c r="L30" s="111" t="s">
        <v>231</v>
      </c>
      <c r="M30" s="88" t="s">
        <v>129</v>
      </c>
      <c r="P30" s="11"/>
      <c r="Q30" s="11"/>
      <c r="R30" s="11"/>
    </row>
    <row r="31" spans="1:18" ht="33.75" customHeight="1">
      <c r="A31" s="344"/>
      <c r="B31" s="350"/>
      <c r="C31" s="350"/>
      <c r="D31" s="275">
        <v>2022</v>
      </c>
      <c r="E31" s="111" t="s">
        <v>219</v>
      </c>
      <c r="F31" s="87">
        <f t="shared" ref="F31:F32" si="5">G31+H31+I31+J31+K31</f>
        <v>12.5</v>
      </c>
      <c r="G31" s="190">
        <v>0</v>
      </c>
      <c r="H31" s="190">
        <v>0</v>
      </c>
      <c r="I31" s="190">
        <v>12.5</v>
      </c>
      <c r="J31" s="190">
        <v>0</v>
      </c>
      <c r="K31" s="190">
        <v>0</v>
      </c>
      <c r="L31" s="111" t="s">
        <v>231</v>
      </c>
      <c r="M31" s="88" t="str">
        <f>M30</f>
        <v>50 осіб</v>
      </c>
      <c r="P31" s="11"/>
      <c r="Q31" s="11"/>
      <c r="R31" s="11"/>
    </row>
    <row r="32" spans="1:18" ht="42.75" customHeight="1">
      <c r="A32" s="344"/>
      <c r="B32" s="351"/>
      <c r="C32" s="351"/>
      <c r="D32" s="275">
        <v>2023</v>
      </c>
      <c r="E32" s="111" t="s">
        <v>219</v>
      </c>
      <c r="F32" s="87">
        <f t="shared" si="5"/>
        <v>13.2</v>
      </c>
      <c r="G32" s="190">
        <v>0</v>
      </c>
      <c r="H32" s="190">
        <v>0</v>
      </c>
      <c r="I32" s="190">
        <v>13.2</v>
      </c>
      <c r="J32" s="190">
        <v>0</v>
      </c>
      <c r="K32" s="190">
        <v>0</v>
      </c>
      <c r="L32" s="111" t="s">
        <v>231</v>
      </c>
      <c r="M32" s="88" t="str">
        <f>M30</f>
        <v>50 осіб</v>
      </c>
      <c r="P32" s="11"/>
      <c r="Q32" s="11"/>
      <c r="R32" s="11"/>
    </row>
    <row r="33" spans="1:20" s="265" customFormat="1" ht="48.8" customHeight="1">
      <c r="A33" s="344"/>
      <c r="B33" s="277"/>
      <c r="C33" s="278" t="s">
        <v>234</v>
      </c>
      <c r="D33" s="279">
        <v>2023</v>
      </c>
      <c r="E33" s="290"/>
      <c r="F33" s="280"/>
      <c r="G33" s="280"/>
      <c r="H33" s="280"/>
      <c r="I33" s="280"/>
      <c r="J33" s="280"/>
      <c r="K33" s="280"/>
      <c r="L33" s="277"/>
      <c r="M33" s="284"/>
      <c r="P33" s="267"/>
      <c r="Q33" s="267"/>
      <c r="R33" s="267"/>
    </row>
    <row r="34" spans="1:20" ht="86.25" customHeight="1">
      <c r="A34" s="344"/>
      <c r="B34" s="349">
        <v>1</v>
      </c>
      <c r="C34" s="349" t="s">
        <v>235</v>
      </c>
      <c r="D34" s="275">
        <v>2021</v>
      </c>
      <c r="E34" s="111" t="s">
        <v>219</v>
      </c>
      <c r="F34" s="87">
        <f>G34+H34+I34+J34+K34</f>
        <v>110</v>
      </c>
      <c r="G34" s="190">
        <v>0</v>
      </c>
      <c r="H34" s="190">
        <v>0</v>
      </c>
      <c r="I34" s="190">
        <v>110</v>
      </c>
      <c r="J34" s="190">
        <v>0</v>
      </c>
      <c r="K34" s="190">
        <v>0</v>
      </c>
      <c r="L34" s="43" t="s">
        <v>236</v>
      </c>
      <c r="M34" s="88" t="s">
        <v>715</v>
      </c>
      <c r="P34" s="11"/>
      <c r="Q34" s="11"/>
      <c r="R34" s="11" t="s">
        <v>1071</v>
      </c>
    </row>
    <row r="35" spans="1:20" ht="48.8" customHeight="1">
      <c r="A35" s="344"/>
      <c r="B35" s="350"/>
      <c r="C35" s="350"/>
      <c r="D35" s="275">
        <v>2022</v>
      </c>
      <c r="E35" s="111" t="s">
        <v>219</v>
      </c>
      <c r="F35" s="87">
        <f t="shared" ref="F35:F36" si="6">G35+H35+I35+J35+K35</f>
        <v>100</v>
      </c>
      <c r="G35" s="190">
        <v>0</v>
      </c>
      <c r="H35" s="190">
        <v>0</v>
      </c>
      <c r="I35" s="190">
        <v>100</v>
      </c>
      <c r="J35" s="190">
        <v>0</v>
      </c>
      <c r="K35" s="190">
        <v>0</v>
      </c>
      <c r="L35" s="43" t="s">
        <v>236</v>
      </c>
      <c r="M35" s="88" t="str">
        <f>M34</f>
        <v>4900 осіб/ 670 досліджень</v>
      </c>
      <c r="P35" s="43">
        <v>0</v>
      </c>
      <c r="Q35" s="11"/>
      <c r="R35" s="11"/>
    </row>
    <row r="36" spans="1:20" ht="89.2" customHeight="1">
      <c r="A36" s="344"/>
      <c r="B36" s="350"/>
      <c r="C36" s="350"/>
      <c r="D36" s="275">
        <v>2023</v>
      </c>
      <c r="E36" s="111" t="s">
        <v>219</v>
      </c>
      <c r="F36" s="87">
        <f t="shared" si="6"/>
        <v>105.3</v>
      </c>
      <c r="G36" s="190">
        <v>0</v>
      </c>
      <c r="H36" s="190">
        <v>0</v>
      </c>
      <c r="I36" s="190">
        <v>105.3</v>
      </c>
      <c r="J36" s="190">
        <v>0</v>
      </c>
      <c r="K36" s="190">
        <v>0</v>
      </c>
      <c r="L36" s="43" t="s">
        <v>236</v>
      </c>
      <c r="M36" s="88" t="str">
        <f>M34</f>
        <v>4900 осіб/ 670 досліджень</v>
      </c>
      <c r="P36" s="43"/>
      <c r="Q36" s="11"/>
      <c r="R36" s="11"/>
    </row>
    <row r="37" spans="1:20" ht="36" customHeight="1">
      <c r="A37" s="344"/>
      <c r="B37" s="349">
        <v>2</v>
      </c>
      <c r="C37" s="349" t="s">
        <v>237</v>
      </c>
      <c r="D37" s="275">
        <v>2021</v>
      </c>
      <c r="E37" s="111" t="s">
        <v>219</v>
      </c>
      <c r="F37" s="87">
        <f>G37+H37+I37+J37+K37</f>
        <v>50.4</v>
      </c>
      <c r="G37" s="190">
        <v>0</v>
      </c>
      <c r="H37" s="190">
        <v>0</v>
      </c>
      <c r="I37" s="190">
        <v>50.4</v>
      </c>
      <c r="J37" s="190">
        <v>0</v>
      </c>
      <c r="K37" s="190">
        <v>0</v>
      </c>
      <c r="L37" s="43" t="s">
        <v>1079</v>
      </c>
      <c r="M37" s="88" t="s">
        <v>223</v>
      </c>
      <c r="P37" s="11"/>
      <c r="Q37" s="11"/>
      <c r="R37" s="11" t="s">
        <v>1071</v>
      </c>
    </row>
    <row r="38" spans="1:20" ht="37.5" customHeight="1">
      <c r="A38" s="344"/>
      <c r="B38" s="350"/>
      <c r="C38" s="350"/>
      <c r="D38" s="275">
        <v>2022</v>
      </c>
      <c r="E38" s="111" t="s">
        <v>219</v>
      </c>
      <c r="F38" s="87">
        <f t="shared" ref="F38:F39" si="7">G38+H38+I38+J38+K38</f>
        <v>147.6</v>
      </c>
      <c r="G38" s="190">
        <v>0</v>
      </c>
      <c r="H38" s="190">
        <v>0</v>
      </c>
      <c r="I38" s="190">
        <v>147.6</v>
      </c>
      <c r="J38" s="190">
        <v>0</v>
      </c>
      <c r="K38" s="190">
        <v>0</v>
      </c>
      <c r="L38" s="43" t="s">
        <v>1079</v>
      </c>
      <c r="M38" s="88" t="s">
        <v>223</v>
      </c>
      <c r="P38" s="43">
        <v>0</v>
      </c>
      <c r="Q38" s="11"/>
      <c r="R38" s="11"/>
    </row>
    <row r="39" spans="1:20" ht="35.200000000000003" customHeight="1">
      <c r="A39" s="344"/>
      <c r="B39" s="350"/>
      <c r="C39" s="350"/>
      <c r="D39" s="275">
        <v>2023</v>
      </c>
      <c r="E39" s="111" t="s">
        <v>219</v>
      </c>
      <c r="F39" s="87">
        <f t="shared" si="7"/>
        <v>0</v>
      </c>
      <c r="G39" s="190">
        <v>0</v>
      </c>
      <c r="H39" s="190">
        <v>0</v>
      </c>
      <c r="I39" s="190">
        <v>0</v>
      </c>
      <c r="J39" s="190">
        <v>0</v>
      </c>
      <c r="K39" s="190">
        <v>0</v>
      </c>
      <c r="L39" s="43" t="s">
        <v>1079</v>
      </c>
      <c r="M39" s="88" t="s">
        <v>223</v>
      </c>
      <c r="P39" s="43"/>
      <c r="Q39" s="11"/>
      <c r="R39" s="11"/>
    </row>
    <row r="40" spans="1:20" ht="35.200000000000003" customHeight="1">
      <c r="A40" s="344"/>
      <c r="B40" s="349">
        <v>3</v>
      </c>
      <c r="C40" s="346" t="s">
        <v>748</v>
      </c>
      <c r="D40" s="275">
        <v>2021</v>
      </c>
      <c r="E40" s="189" t="s">
        <v>219</v>
      </c>
      <c r="F40" s="190">
        <f>G40+H40+I40+J40+K40</f>
        <v>9.75</v>
      </c>
      <c r="G40" s="190">
        <v>0</v>
      </c>
      <c r="H40" s="190">
        <v>0</v>
      </c>
      <c r="I40" s="190">
        <v>9.75</v>
      </c>
      <c r="J40" s="190">
        <v>0</v>
      </c>
      <c r="K40" s="190">
        <v>0</v>
      </c>
      <c r="L40" s="192" t="s">
        <v>239</v>
      </c>
      <c r="M40" s="88" t="s">
        <v>244</v>
      </c>
      <c r="P40" s="43">
        <v>132</v>
      </c>
      <c r="Q40" s="11">
        <v>130</v>
      </c>
      <c r="R40" s="11"/>
    </row>
    <row r="41" spans="1:20" ht="33.75" customHeight="1">
      <c r="A41" s="344"/>
      <c r="B41" s="350"/>
      <c r="C41" s="347"/>
      <c r="D41" s="275">
        <v>2022</v>
      </c>
      <c r="E41" s="189" t="s">
        <v>219</v>
      </c>
      <c r="F41" s="190">
        <f t="shared" ref="F41:F42" si="8">G41+H41+I41+J41+K41</f>
        <v>12.7</v>
      </c>
      <c r="G41" s="190">
        <v>0</v>
      </c>
      <c r="H41" s="190">
        <v>0</v>
      </c>
      <c r="I41" s="190">
        <v>12.7</v>
      </c>
      <c r="J41" s="190">
        <v>0</v>
      </c>
      <c r="K41" s="190">
        <v>0</v>
      </c>
      <c r="L41" s="192" t="s">
        <v>239</v>
      </c>
      <c r="M41" s="88" t="str">
        <f>M40</f>
        <v>763 особи</v>
      </c>
      <c r="P41" s="43"/>
      <c r="Q41" s="11"/>
      <c r="R41" s="11"/>
    </row>
    <row r="42" spans="1:20" ht="38.950000000000003" customHeight="1">
      <c r="A42" s="344"/>
      <c r="B42" s="351"/>
      <c r="C42" s="348"/>
      <c r="D42" s="275">
        <v>2023</v>
      </c>
      <c r="E42" s="189" t="s">
        <v>219</v>
      </c>
      <c r="F42" s="190">
        <f t="shared" si="8"/>
        <v>18.399999999999999</v>
      </c>
      <c r="G42" s="190">
        <v>3.1</v>
      </c>
      <c r="H42" s="190">
        <v>0</v>
      </c>
      <c r="I42" s="190">
        <v>13.4</v>
      </c>
      <c r="J42" s="190">
        <v>0</v>
      </c>
      <c r="K42" s="190">
        <v>1.9</v>
      </c>
      <c r="L42" s="192" t="s">
        <v>239</v>
      </c>
      <c r="M42" s="88" t="str">
        <f>M40</f>
        <v>763 особи</v>
      </c>
      <c r="P42" s="43"/>
      <c r="Q42" s="11"/>
      <c r="R42" s="11"/>
    </row>
    <row r="43" spans="1:20" ht="51.75" customHeight="1">
      <c r="A43" s="344"/>
      <c r="B43" s="349">
        <v>4</v>
      </c>
      <c r="C43" s="346" t="s">
        <v>240</v>
      </c>
      <c r="D43" s="275">
        <v>2021</v>
      </c>
      <c r="E43" s="189" t="s">
        <v>219</v>
      </c>
      <c r="F43" s="190">
        <f>G43+H43+I43+J43+K43</f>
        <v>1000.2</v>
      </c>
      <c r="G43" s="190">
        <v>0</v>
      </c>
      <c r="H43" s="190">
        <v>0</v>
      </c>
      <c r="I43" s="190">
        <v>1000.2</v>
      </c>
      <c r="J43" s="190">
        <v>0</v>
      </c>
      <c r="K43" s="190">
        <v>0</v>
      </c>
      <c r="L43" s="192" t="s">
        <v>241</v>
      </c>
      <c r="M43" s="88">
        <v>1200</v>
      </c>
      <c r="P43" s="43">
        <v>0</v>
      </c>
      <c r="Q43" s="11"/>
      <c r="R43" s="11"/>
      <c r="T43" s="64">
        <v>482</v>
      </c>
    </row>
    <row r="44" spans="1:20" ht="50.25" customHeight="1">
      <c r="A44" s="344"/>
      <c r="B44" s="350"/>
      <c r="C44" s="347"/>
      <c r="D44" s="275">
        <v>2022</v>
      </c>
      <c r="E44" s="189" t="s">
        <v>219</v>
      </c>
      <c r="F44" s="190">
        <f t="shared" ref="F44:F45" si="9">G44+H44+I44+J44+K44</f>
        <v>1729.6</v>
      </c>
      <c r="G44" s="190">
        <v>0</v>
      </c>
      <c r="H44" s="190">
        <v>0</v>
      </c>
      <c r="I44" s="190">
        <v>1729.6</v>
      </c>
      <c r="J44" s="190">
        <v>0</v>
      </c>
      <c r="K44" s="190">
        <v>0</v>
      </c>
      <c r="L44" s="192" t="s">
        <v>241</v>
      </c>
      <c r="M44" s="88">
        <f>M43</f>
        <v>1200</v>
      </c>
      <c r="P44" s="43"/>
      <c r="Q44" s="11"/>
      <c r="R44" s="11"/>
    </row>
    <row r="45" spans="1:20" ht="50.25" customHeight="1">
      <c r="A45" s="344"/>
      <c r="B45" s="351"/>
      <c r="C45" s="348"/>
      <c r="D45" s="275">
        <v>2023</v>
      </c>
      <c r="E45" s="189" t="s">
        <v>219</v>
      </c>
      <c r="F45" s="190">
        <f t="shared" si="9"/>
        <v>121.3</v>
      </c>
      <c r="G45" s="190">
        <v>0</v>
      </c>
      <c r="H45" s="190">
        <v>0</v>
      </c>
      <c r="I45" s="190">
        <v>121.3</v>
      </c>
      <c r="J45" s="190">
        <v>0</v>
      </c>
      <c r="K45" s="190">
        <v>0</v>
      </c>
      <c r="L45" s="192" t="s">
        <v>241</v>
      </c>
      <c r="M45" s="88">
        <f>M43</f>
        <v>1200</v>
      </c>
      <c r="P45" s="43"/>
      <c r="Q45" s="11"/>
      <c r="R45" s="11"/>
    </row>
    <row r="46" spans="1:20" ht="87.75" customHeight="1">
      <c r="A46" s="344"/>
      <c r="B46" s="349">
        <v>5</v>
      </c>
      <c r="C46" s="349" t="s">
        <v>242</v>
      </c>
      <c r="D46" s="275">
        <v>2021</v>
      </c>
      <c r="E46" s="111" t="s">
        <v>219</v>
      </c>
      <c r="F46" s="87">
        <f>G46+H46+I46+J46+K46</f>
        <v>21</v>
      </c>
      <c r="G46" s="190">
        <v>0</v>
      </c>
      <c r="H46" s="190">
        <v>0</v>
      </c>
      <c r="I46" s="190">
        <v>21</v>
      </c>
      <c r="J46" s="190">
        <v>0</v>
      </c>
      <c r="K46" s="190">
        <v>0</v>
      </c>
      <c r="L46" s="112" t="s">
        <v>243</v>
      </c>
      <c r="M46" s="89" t="s">
        <v>245</v>
      </c>
      <c r="P46" s="43">
        <v>0</v>
      </c>
      <c r="Q46" s="11"/>
      <c r="R46" s="11" t="s">
        <v>697</v>
      </c>
      <c r="T46" s="64">
        <v>730</v>
      </c>
    </row>
    <row r="47" spans="1:20" ht="87.75" customHeight="1">
      <c r="A47" s="344"/>
      <c r="B47" s="350"/>
      <c r="C47" s="350"/>
      <c r="D47" s="275">
        <v>2022</v>
      </c>
      <c r="E47" s="111" t="s">
        <v>219</v>
      </c>
      <c r="F47" s="87">
        <f t="shared" ref="F47:F48" si="10">G47+H47+I47+J47+K47</f>
        <v>17.100000000000001</v>
      </c>
      <c r="G47" s="190">
        <v>0</v>
      </c>
      <c r="H47" s="190">
        <v>0</v>
      </c>
      <c r="I47" s="190">
        <v>17.100000000000001</v>
      </c>
      <c r="J47" s="190">
        <v>0</v>
      </c>
      <c r="K47" s="190">
        <v>0</v>
      </c>
      <c r="L47" s="112" t="s">
        <v>243</v>
      </c>
      <c r="M47" s="89" t="str">
        <f>M46</f>
        <v>650 осіб</v>
      </c>
      <c r="P47" s="43"/>
      <c r="Q47" s="11"/>
      <c r="R47" s="11"/>
    </row>
    <row r="48" spans="1:20" ht="87.75" customHeight="1">
      <c r="A48" s="344"/>
      <c r="B48" s="351"/>
      <c r="C48" s="351"/>
      <c r="D48" s="275">
        <v>2023</v>
      </c>
      <c r="E48" s="111" t="s">
        <v>219</v>
      </c>
      <c r="F48" s="87">
        <f t="shared" si="10"/>
        <v>18</v>
      </c>
      <c r="G48" s="190">
        <v>0</v>
      </c>
      <c r="H48" s="190">
        <v>0</v>
      </c>
      <c r="I48" s="190">
        <v>18</v>
      </c>
      <c r="J48" s="190">
        <v>0</v>
      </c>
      <c r="K48" s="190">
        <v>0</v>
      </c>
      <c r="L48" s="112" t="s">
        <v>243</v>
      </c>
      <c r="M48" s="89" t="str">
        <f>M46</f>
        <v>650 осіб</v>
      </c>
      <c r="P48" s="43"/>
      <c r="Q48" s="11"/>
      <c r="R48" s="11"/>
    </row>
    <row r="49" spans="1:20" s="265" customFormat="1" ht="47.95" customHeight="1">
      <c r="A49" s="344"/>
      <c r="B49" s="277"/>
      <c r="C49" s="278" t="s">
        <v>246</v>
      </c>
      <c r="D49" s="279"/>
      <c r="E49" s="277"/>
      <c r="F49" s="280"/>
      <c r="G49" s="280"/>
      <c r="H49" s="280"/>
      <c r="I49" s="280"/>
      <c r="J49" s="280"/>
      <c r="K49" s="280"/>
      <c r="L49" s="277"/>
      <c r="M49" s="284"/>
      <c r="P49" s="267"/>
      <c r="Q49" s="267"/>
      <c r="R49" s="267"/>
      <c r="T49" s="265">
        <v>8</v>
      </c>
    </row>
    <row r="50" spans="1:20" ht="37.5" customHeight="1">
      <c r="A50" s="344"/>
      <c r="B50" s="349">
        <v>1</v>
      </c>
      <c r="C50" s="349" t="s">
        <v>247</v>
      </c>
      <c r="D50" s="275">
        <v>2021</v>
      </c>
      <c r="E50" s="111" t="s">
        <v>219</v>
      </c>
      <c r="F50" s="87">
        <f>G50+H50+I50+J50+K50</f>
        <v>25</v>
      </c>
      <c r="G50" s="190">
        <v>0</v>
      </c>
      <c r="H50" s="190">
        <v>0</v>
      </c>
      <c r="I50" s="190">
        <v>25</v>
      </c>
      <c r="J50" s="190">
        <v>0</v>
      </c>
      <c r="K50" s="190">
        <v>0</v>
      </c>
      <c r="L50" s="90" t="s">
        <v>238</v>
      </c>
      <c r="M50" s="88" t="s">
        <v>1060</v>
      </c>
      <c r="P50" s="11"/>
      <c r="Q50" s="11">
        <v>482</v>
      </c>
      <c r="R50" s="11"/>
      <c r="S50" s="303" t="s">
        <v>1061</v>
      </c>
      <c r="T50" s="304"/>
    </row>
    <row r="51" spans="1:20" ht="38.950000000000003" customHeight="1">
      <c r="A51" s="344"/>
      <c r="B51" s="350"/>
      <c r="C51" s="350"/>
      <c r="D51" s="275">
        <v>2022</v>
      </c>
      <c r="E51" s="111" t="s">
        <v>219</v>
      </c>
      <c r="F51" s="87">
        <f t="shared" ref="F51:F52" si="11">G51+H51+I51+J51+K51</f>
        <v>21.6</v>
      </c>
      <c r="G51" s="190">
        <v>0</v>
      </c>
      <c r="H51" s="190">
        <v>0</v>
      </c>
      <c r="I51" s="190">
        <v>21.6</v>
      </c>
      <c r="J51" s="190">
        <v>0</v>
      </c>
      <c r="K51" s="190">
        <v>0</v>
      </c>
      <c r="L51" s="90" t="s">
        <v>238</v>
      </c>
      <c r="M51" s="88" t="str">
        <f>M50</f>
        <v>1220 осіб</v>
      </c>
      <c r="P51" s="11"/>
      <c r="Q51" s="11"/>
      <c r="R51" s="11"/>
      <c r="S51" s="8"/>
      <c r="T51" s="8"/>
    </row>
    <row r="52" spans="1:20" ht="37.5" customHeight="1">
      <c r="A52" s="344"/>
      <c r="B52" s="351"/>
      <c r="C52" s="351"/>
      <c r="D52" s="275">
        <v>2023</v>
      </c>
      <c r="E52" s="111" t="s">
        <v>219</v>
      </c>
      <c r="F52" s="87">
        <f t="shared" si="11"/>
        <v>791.5</v>
      </c>
      <c r="G52" s="190">
        <v>768.8</v>
      </c>
      <c r="H52" s="190">
        <v>0</v>
      </c>
      <c r="I52" s="190">
        <v>22.7</v>
      </c>
      <c r="J52" s="190">
        <v>0</v>
      </c>
      <c r="K52" s="190">
        <v>0</v>
      </c>
      <c r="L52" s="90" t="s">
        <v>238</v>
      </c>
      <c r="M52" s="88" t="str">
        <f>M50</f>
        <v>1220 осіб</v>
      </c>
      <c r="P52" s="11"/>
      <c r="Q52" s="11"/>
      <c r="R52" s="11"/>
      <c r="S52" s="8"/>
      <c r="T52" s="8"/>
    </row>
    <row r="53" spans="1:20" ht="52.55" customHeight="1">
      <c r="A53" s="344"/>
      <c r="B53" s="349">
        <v>2</v>
      </c>
      <c r="C53" s="349" t="s">
        <v>248</v>
      </c>
      <c r="D53" s="275">
        <v>2021</v>
      </c>
      <c r="E53" s="111" t="s">
        <v>219</v>
      </c>
      <c r="F53" s="87">
        <f>G53+H53+I53+J53+K53</f>
        <v>14</v>
      </c>
      <c r="G53" s="190">
        <v>0</v>
      </c>
      <c r="H53" s="190">
        <v>0</v>
      </c>
      <c r="I53" s="190">
        <v>14</v>
      </c>
      <c r="J53" s="190">
        <v>0</v>
      </c>
      <c r="K53" s="190">
        <v>0</v>
      </c>
      <c r="L53" s="90" t="s">
        <v>250</v>
      </c>
      <c r="M53" s="88" t="s">
        <v>251</v>
      </c>
      <c r="P53" s="43">
        <v>6</v>
      </c>
      <c r="Q53" s="11" t="s">
        <v>1069</v>
      </c>
      <c r="R53" s="11"/>
    </row>
    <row r="54" spans="1:20" ht="56.3" customHeight="1">
      <c r="A54" s="344"/>
      <c r="B54" s="350"/>
      <c r="C54" s="350"/>
      <c r="D54" s="275">
        <v>2022</v>
      </c>
      <c r="E54" s="111" t="s">
        <v>219</v>
      </c>
      <c r="F54" s="87">
        <f t="shared" ref="F54:F55" si="12">G54+H54+I54+J54+K54</f>
        <v>12</v>
      </c>
      <c r="G54" s="190">
        <v>0</v>
      </c>
      <c r="H54" s="190">
        <v>0</v>
      </c>
      <c r="I54" s="190">
        <v>12</v>
      </c>
      <c r="J54" s="190">
        <v>0</v>
      </c>
      <c r="K54" s="190">
        <v>0</v>
      </c>
      <c r="L54" s="90" t="s">
        <v>250</v>
      </c>
      <c r="M54" s="88" t="str">
        <f>M53</f>
        <v xml:space="preserve">                                     22 особи;  3 особи</v>
      </c>
      <c r="P54" s="43"/>
      <c r="Q54" s="11"/>
      <c r="R54" s="11"/>
    </row>
    <row r="55" spans="1:20" ht="65.95" customHeight="1">
      <c r="A55" s="344"/>
      <c r="B55" s="351"/>
      <c r="C55" s="351"/>
      <c r="D55" s="275">
        <v>2023</v>
      </c>
      <c r="E55" s="111" t="s">
        <v>219</v>
      </c>
      <c r="F55" s="87">
        <f t="shared" si="12"/>
        <v>2052.8999999999996</v>
      </c>
      <c r="G55" s="190">
        <v>1971.1</v>
      </c>
      <c r="H55" s="190">
        <v>0</v>
      </c>
      <c r="I55" s="190">
        <v>12.6</v>
      </c>
      <c r="J55" s="190">
        <v>0</v>
      </c>
      <c r="K55" s="190">
        <v>69.2</v>
      </c>
      <c r="L55" s="90" t="s">
        <v>250</v>
      </c>
      <c r="M55" s="88" t="str">
        <f>M53</f>
        <v xml:space="preserve">                                     22 особи;  3 особи</v>
      </c>
      <c r="P55" s="43"/>
      <c r="Q55" s="11"/>
      <c r="R55" s="11"/>
    </row>
    <row r="56" spans="1:20" ht="63" customHeight="1">
      <c r="A56" s="344"/>
      <c r="B56" s="349">
        <v>3</v>
      </c>
      <c r="C56" s="343" t="s">
        <v>249</v>
      </c>
      <c r="D56" s="275">
        <v>2021</v>
      </c>
      <c r="E56" s="111" t="s">
        <v>219</v>
      </c>
      <c r="F56" s="87">
        <f>G56+H56+I56+J56+K56</f>
        <v>209.5</v>
      </c>
      <c r="G56" s="190">
        <v>0</v>
      </c>
      <c r="H56" s="190">
        <v>0</v>
      </c>
      <c r="I56" s="190">
        <v>209.5</v>
      </c>
      <c r="J56" s="190">
        <v>0</v>
      </c>
      <c r="K56" s="190">
        <v>0</v>
      </c>
      <c r="L56" s="90" t="s">
        <v>250</v>
      </c>
      <c r="M56" s="88" t="s">
        <v>251</v>
      </c>
      <c r="P56" s="43">
        <v>6</v>
      </c>
      <c r="Q56" s="11"/>
      <c r="R56" s="11"/>
    </row>
    <row r="57" spans="1:20" ht="63" customHeight="1">
      <c r="A57" s="344"/>
      <c r="B57" s="350"/>
      <c r="C57" s="344"/>
      <c r="D57" s="275">
        <v>2022</v>
      </c>
      <c r="E57" s="111" t="s">
        <v>219</v>
      </c>
      <c r="F57" s="87">
        <f t="shared" ref="F57:F58" si="13">G57+H57+I57+J57+K57</f>
        <v>160</v>
      </c>
      <c r="G57" s="190">
        <v>0</v>
      </c>
      <c r="H57" s="190">
        <v>0</v>
      </c>
      <c r="I57" s="190">
        <v>160</v>
      </c>
      <c r="J57" s="190">
        <v>0</v>
      </c>
      <c r="K57" s="190">
        <v>0</v>
      </c>
      <c r="L57" s="90" t="s">
        <v>250</v>
      </c>
      <c r="M57" s="88" t="str">
        <f>M56</f>
        <v xml:space="preserve">                                     22 особи;  3 особи</v>
      </c>
      <c r="P57" s="43"/>
      <c r="Q57" s="11"/>
      <c r="R57" s="11"/>
    </row>
    <row r="58" spans="1:20" ht="63" customHeight="1">
      <c r="A58" s="344"/>
      <c r="B58" s="351"/>
      <c r="C58" s="345"/>
      <c r="D58" s="275">
        <v>2023</v>
      </c>
      <c r="E58" s="111" t="s">
        <v>219</v>
      </c>
      <c r="F58" s="87">
        <f t="shared" si="13"/>
        <v>238.2</v>
      </c>
      <c r="G58" s="190">
        <v>0</v>
      </c>
      <c r="H58" s="190">
        <v>0</v>
      </c>
      <c r="I58" s="190">
        <v>168.5</v>
      </c>
      <c r="J58" s="190">
        <v>0</v>
      </c>
      <c r="K58" s="190">
        <v>69.7</v>
      </c>
      <c r="L58" s="90" t="s">
        <v>250</v>
      </c>
      <c r="M58" s="88" t="str">
        <f>M56</f>
        <v xml:space="preserve">                                     22 особи;  3 особи</v>
      </c>
      <c r="P58" s="43"/>
      <c r="Q58" s="11"/>
      <c r="R58" s="11"/>
    </row>
    <row r="59" spans="1:20" s="265" customFormat="1" ht="29.3" customHeight="1">
      <c r="A59" s="344"/>
      <c r="B59" s="286"/>
      <c r="C59" s="278" t="s">
        <v>252</v>
      </c>
      <c r="D59" s="279"/>
      <c r="E59" s="277"/>
      <c r="F59" s="280"/>
      <c r="G59" s="280"/>
      <c r="H59" s="280"/>
      <c r="I59" s="280"/>
      <c r="J59" s="280"/>
      <c r="K59" s="280"/>
      <c r="L59" s="286"/>
      <c r="M59" s="289"/>
      <c r="P59" s="267"/>
      <c r="Q59" s="267"/>
      <c r="R59" s="267"/>
    </row>
    <row r="60" spans="1:20" ht="33.049999999999997" customHeight="1">
      <c r="A60" s="344"/>
      <c r="B60" s="349">
        <v>1</v>
      </c>
      <c r="C60" s="349" t="s">
        <v>253</v>
      </c>
      <c r="D60" s="275">
        <v>2021</v>
      </c>
      <c r="E60" s="111" t="s">
        <v>219</v>
      </c>
      <c r="F60" s="87">
        <f>G60+H60+I60+J60+K60</f>
        <v>0</v>
      </c>
      <c r="G60" s="190">
        <v>0</v>
      </c>
      <c r="H60" s="190">
        <v>0</v>
      </c>
      <c r="I60" s="190">
        <v>0</v>
      </c>
      <c r="J60" s="190">
        <v>0</v>
      </c>
      <c r="K60" s="190">
        <v>0</v>
      </c>
      <c r="L60" s="111" t="s">
        <v>238</v>
      </c>
      <c r="M60" s="88" t="s">
        <v>180</v>
      </c>
      <c r="P60" s="11"/>
      <c r="Q60" s="11">
        <v>17</v>
      </c>
      <c r="R60" s="11" t="s">
        <v>697</v>
      </c>
    </row>
    <row r="61" spans="1:20" ht="33.049999999999997" customHeight="1">
      <c r="A61" s="344"/>
      <c r="B61" s="350"/>
      <c r="C61" s="350"/>
      <c r="D61" s="275">
        <v>2022</v>
      </c>
      <c r="E61" s="111" t="s">
        <v>219</v>
      </c>
      <c r="F61" s="87">
        <f t="shared" ref="F61:F62" si="14">G61+H61+I61+J61+K61</f>
        <v>100</v>
      </c>
      <c r="G61" s="190">
        <v>0</v>
      </c>
      <c r="H61" s="190">
        <v>0</v>
      </c>
      <c r="I61" s="190">
        <v>100</v>
      </c>
      <c r="J61" s="190">
        <v>0</v>
      </c>
      <c r="K61" s="190">
        <v>0</v>
      </c>
      <c r="L61" s="111" t="s">
        <v>238</v>
      </c>
      <c r="M61" s="88" t="str">
        <f>M60</f>
        <v>60 осіб</v>
      </c>
      <c r="P61" s="11"/>
      <c r="Q61" s="11"/>
      <c r="R61" s="11"/>
    </row>
    <row r="62" spans="1:20" ht="33.049999999999997" customHeight="1">
      <c r="A62" s="344"/>
      <c r="B62" s="351"/>
      <c r="C62" s="351"/>
      <c r="D62" s="275">
        <v>2023</v>
      </c>
      <c r="E62" s="111" t="s">
        <v>219</v>
      </c>
      <c r="F62" s="87">
        <f t="shared" si="14"/>
        <v>157.80000000000001</v>
      </c>
      <c r="G62" s="190">
        <v>52.5</v>
      </c>
      <c r="H62" s="190">
        <v>0</v>
      </c>
      <c r="I62" s="190">
        <v>105.3</v>
      </c>
      <c r="J62" s="190">
        <v>0</v>
      </c>
      <c r="K62" s="190">
        <v>0</v>
      </c>
      <c r="L62" s="111" t="s">
        <v>238</v>
      </c>
      <c r="M62" s="88" t="str">
        <f>M60</f>
        <v>60 осіб</v>
      </c>
      <c r="P62" s="11"/>
      <c r="Q62" s="11"/>
      <c r="R62" s="11"/>
    </row>
    <row r="63" spans="1:20" ht="29.3" customHeight="1">
      <c r="A63" s="344"/>
      <c r="B63" s="349">
        <v>2</v>
      </c>
      <c r="C63" s="349" t="s">
        <v>254</v>
      </c>
      <c r="D63" s="275">
        <v>2021</v>
      </c>
      <c r="E63" s="111" t="s">
        <v>219</v>
      </c>
      <c r="F63" s="87">
        <f>G63+H63+I63+J63+K63</f>
        <v>50</v>
      </c>
      <c r="G63" s="190">
        <v>0</v>
      </c>
      <c r="H63" s="190">
        <v>0</v>
      </c>
      <c r="I63" s="190">
        <v>50</v>
      </c>
      <c r="J63" s="190">
        <v>0</v>
      </c>
      <c r="K63" s="190">
        <v>0</v>
      </c>
      <c r="L63" s="112" t="s">
        <v>238</v>
      </c>
      <c r="M63" s="89" t="s">
        <v>261</v>
      </c>
      <c r="P63" s="43">
        <v>152</v>
      </c>
      <c r="Q63" s="11"/>
      <c r="R63" s="11" t="s">
        <v>697</v>
      </c>
    </row>
    <row r="64" spans="1:20" ht="29.3" customHeight="1">
      <c r="A64" s="344"/>
      <c r="B64" s="350"/>
      <c r="C64" s="350"/>
      <c r="D64" s="275">
        <v>2022</v>
      </c>
      <c r="E64" s="111" t="s">
        <v>219</v>
      </c>
      <c r="F64" s="87">
        <f t="shared" ref="F64:F65" si="15">G64+H64+I64+J64+K64</f>
        <v>70</v>
      </c>
      <c r="G64" s="190">
        <v>0</v>
      </c>
      <c r="H64" s="190">
        <v>0</v>
      </c>
      <c r="I64" s="190">
        <v>70</v>
      </c>
      <c r="J64" s="190">
        <v>0</v>
      </c>
      <c r="K64" s="190">
        <v>0</v>
      </c>
      <c r="L64" s="112" t="s">
        <v>238</v>
      </c>
      <c r="M64" s="89" t="str">
        <f>M63</f>
        <v>1250 осіб</v>
      </c>
      <c r="P64" s="43"/>
      <c r="Q64" s="11"/>
      <c r="R64" s="11"/>
    </row>
    <row r="65" spans="1:18" ht="29.3" customHeight="1">
      <c r="A65" s="344"/>
      <c r="B65" s="351"/>
      <c r="C65" s="351"/>
      <c r="D65" s="275">
        <v>2023</v>
      </c>
      <c r="E65" s="111" t="s">
        <v>219</v>
      </c>
      <c r="F65" s="87">
        <f t="shared" si="15"/>
        <v>86.500000000000014</v>
      </c>
      <c r="G65" s="190">
        <v>8.4</v>
      </c>
      <c r="H65" s="190">
        <v>0</v>
      </c>
      <c r="I65" s="190">
        <v>73.7</v>
      </c>
      <c r="J65" s="190">
        <v>0</v>
      </c>
      <c r="K65" s="190">
        <v>4.4000000000000004</v>
      </c>
      <c r="L65" s="112" t="s">
        <v>238</v>
      </c>
      <c r="M65" s="89" t="str">
        <f>M63</f>
        <v>1250 осіб</v>
      </c>
      <c r="P65" s="43"/>
      <c r="Q65" s="11"/>
      <c r="R65" s="11"/>
    </row>
    <row r="66" spans="1:18" s="265" customFormat="1" ht="123.05" customHeight="1">
      <c r="A66" s="344"/>
      <c r="B66" s="277"/>
      <c r="C66" s="278" t="s">
        <v>255</v>
      </c>
      <c r="D66" s="279"/>
      <c r="E66" s="288"/>
      <c r="F66" s="280"/>
      <c r="G66" s="280"/>
      <c r="H66" s="280"/>
      <c r="I66" s="280"/>
      <c r="J66" s="280"/>
      <c r="K66" s="280"/>
      <c r="L66" s="277"/>
      <c r="M66" s="284"/>
      <c r="P66" s="267"/>
      <c r="Q66" s="267"/>
      <c r="R66" s="267"/>
    </row>
    <row r="67" spans="1:18" ht="108.85" customHeight="1">
      <c r="A67" s="344"/>
      <c r="B67" s="349">
        <v>1</v>
      </c>
      <c r="C67" s="349" t="s">
        <v>256</v>
      </c>
      <c r="D67" s="275">
        <v>2021</v>
      </c>
      <c r="E67" s="111" t="s">
        <v>219</v>
      </c>
      <c r="F67" s="87">
        <f>G67+H67+I67+J67+K67</f>
        <v>35.200000000000003</v>
      </c>
      <c r="G67" s="190">
        <v>0</v>
      </c>
      <c r="H67" s="190">
        <v>0</v>
      </c>
      <c r="I67" s="190">
        <v>35.200000000000003</v>
      </c>
      <c r="J67" s="190">
        <v>0</v>
      </c>
      <c r="K67" s="190">
        <v>0</v>
      </c>
      <c r="L67" s="91" t="s">
        <v>257</v>
      </c>
      <c r="M67" s="89" t="s">
        <v>262</v>
      </c>
      <c r="P67" s="11" t="s">
        <v>1063</v>
      </c>
      <c r="Q67" s="11">
        <v>60</v>
      </c>
      <c r="R67" s="11"/>
    </row>
    <row r="68" spans="1:18" ht="108.85" customHeight="1">
      <c r="A68" s="344"/>
      <c r="B68" s="350"/>
      <c r="C68" s="350"/>
      <c r="D68" s="275">
        <v>2022</v>
      </c>
      <c r="E68" s="111" t="s">
        <v>219</v>
      </c>
      <c r="F68" s="87">
        <f t="shared" ref="F68:F69" si="16">G68+H68+I68+J68+K68</f>
        <v>71.3</v>
      </c>
      <c r="G68" s="190">
        <v>0</v>
      </c>
      <c r="H68" s="190">
        <v>0</v>
      </c>
      <c r="I68" s="190">
        <v>71.3</v>
      </c>
      <c r="J68" s="190">
        <v>0</v>
      </c>
      <c r="K68" s="190">
        <v>0</v>
      </c>
      <c r="L68" s="91" t="s">
        <v>257</v>
      </c>
      <c r="M68" s="89" t="str">
        <f>M67</f>
        <v>195 од.</v>
      </c>
      <c r="P68" s="11"/>
      <c r="Q68" s="11"/>
      <c r="R68" s="11"/>
    </row>
    <row r="69" spans="1:18" ht="108.85" customHeight="1">
      <c r="A69" s="344"/>
      <c r="B69" s="351"/>
      <c r="C69" s="351"/>
      <c r="D69" s="275">
        <v>2023</v>
      </c>
      <c r="E69" s="111" t="s">
        <v>219</v>
      </c>
      <c r="F69" s="87">
        <f t="shared" si="16"/>
        <v>4385.5</v>
      </c>
      <c r="G69" s="190">
        <v>4104</v>
      </c>
      <c r="H69" s="190">
        <v>0</v>
      </c>
      <c r="I69" s="190">
        <v>75.099999999999994</v>
      </c>
      <c r="J69" s="190">
        <v>82.9</v>
      </c>
      <c r="K69" s="190">
        <v>123.5</v>
      </c>
      <c r="L69" s="91" t="s">
        <v>257</v>
      </c>
      <c r="M69" s="89" t="str">
        <f>M67</f>
        <v>195 од.</v>
      </c>
      <c r="P69" s="11"/>
      <c r="Q69" s="11"/>
      <c r="R69" s="11"/>
    </row>
    <row r="70" spans="1:18" ht="34.549999999999997" customHeight="1">
      <c r="A70" s="344"/>
      <c r="B70" s="349">
        <v>2</v>
      </c>
      <c r="C70" s="349" t="s">
        <v>258</v>
      </c>
      <c r="D70" s="275">
        <v>2021</v>
      </c>
      <c r="E70" s="111" t="s">
        <v>219</v>
      </c>
      <c r="F70" s="87">
        <f>G70+H70+I70+J70+K70</f>
        <v>6</v>
      </c>
      <c r="G70" s="190">
        <v>0</v>
      </c>
      <c r="H70" s="190">
        <v>0</v>
      </c>
      <c r="I70" s="190">
        <v>6</v>
      </c>
      <c r="J70" s="190">
        <v>0</v>
      </c>
      <c r="K70" s="190">
        <v>0</v>
      </c>
      <c r="L70" s="111" t="s">
        <v>238</v>
      </c>
      <c r="M70" s="88" t="s">
        <v>136</v>
      </c>
      <c r="P70" s="11"/>
      <c r="Q70" s="11"/>
      <c r="R70" s="11"/>
    </row>
    <row r="71" spans="1:18" ht="34.549999999999997" customHeight="1">
      <c r="A71" s="344"/>
      <c r="B71" s="350"/>
      <c r="C71" s="350"/>
      <c r="D71" s="275">
        <v>2022</v>
      </c>
      <c r="E71" s="111" t="s">
        <v>219</v>
      </c>
      <c r="F71" s="87">
        <f t="shared" ref="F71:F72" si="17">G71+H71+I71+J71+K71</f>
        <v>6</v>
      </c>
      <c r="G71" s="190">
        <v>0</v>
      </c>
      <c r="H71" s="190">
        <v>0</v>
      </c>
      <c r="I71" s="190">
        <v>6</v>
      </c>
      <c r="J71" s="190">
        <v>0</v>
      </c>
      <c r="K71" s="190">
        <v>0</v>
      </c>
      <c r="L71" s="111" t="s">
        <v>238</v>
      </c>
      <c r="M71" s="88" t="str">
        <f>M70</f>
        <v>40 осіб</v>
      </c>
      <c r="P71" s="11"/>
      <c r="Q71" s="11"/>
      <c r="R71" s="11"/>
    </row>
    <row r="72" spans="1:18" ht="34.549999999999997" customHeight="1">
      <c r="A72" s="344"/>
      <c r="B72" s="351"/>
      <c r="C72" s="351"/>
      <c r="D72" s="275">
        <v>2023</v>
      </c>
      <c r="E72" s="111" t="s">
        <v>219</v>
      </c>
      <c r="F72" s="87">
        <f t="shared" si="17"/>
        <v>6.3</v>
      </c>
      <c r="G72" s="190">
        <v>0</v>
      </c>
      <c r="H72" s="190">
        <v>0</v>
      </c>
      <c r="I72" s="190">
        <v>6.3</v>
      </c>
      <c r="J72" s="190">
        <v>0</v>
      </c>
      <c r="K72" s="190">
        <v>0</v>
      </c>
      <c r="L72" s="111" t="s">
        <v>238</v>
      </c>
      <c r="M72" s="88" t="str">
        <f>M70</f>
        <v>40 осіб</v>
      </c>
      <c r="P72" s="11"/>
      <c r="Q72" s="11"/>
      <c r="R72" s="11"/>
    </row>
    <row r="73" spans="1:18" ht="47.3" customHeight="1">
      <c r="A73" s="344"/>
      <c r="B73" s="349">
        <v>3</v>
      </c>
      <c r="C73" s="346" t="s">
        <v>259</v>
      </c>
      <c r="D73" s="275">
        <v>2021</v>
      </c>
      <c r="E73" s="189" t="s">
        <v>219</v>
      </c>
      <c r="F73" s="190">
        <f>G73+H73+I73+J73+K73</f>
        <v>405.5</v>
      </c>
      <c r="G73" s="190">
        <v>0</v>
      </c>
      <c r="H73" s="190">
        <v>0</v>
      </c>
      <c r="I73" s="190">
        <v>405.5</v>
      </c>
      <c r="J73" s="190">
        <v>0</v>
      </c>
      <c r="K73" s="190">
        <v>0</v>
      </c>
      <c r="L73" s="189" t="s">
        <v>260</v>
      </c>
      <c r="M73" s="193" t="s">
        <v>936</v>
      </c>
      <c r="P73" s="43">
        <v>2681</v>
      </c>
      <c r="Q73" s="11"/>
      <c r="R73" s="11"/>
    </row>
    <row r="74" spans="1:18" ht="47.3" customHeight="1">
      <c r="A74" s="344"/>
      <c r="B74" s="350"/>
      <c r="C74" s="347"/>
      <c r="D74" s="275">
        <v>2022</v>
      </c>
      <c r="E74" s="189" t="s">
        <v>219</v>
      </c>
      <c r="F74" s="190">
        <f t="shared" ref="F74:F75" si="18">G74+H74+I74+J74+K74</f>
        <v>450</v>
      </c>
      <c r="G74" s="190">
        <v>0</v>
      </c>
      <c r="H74" s="190">
        <v>0</v>
      </c>
      <c r="I74" s="190">
        <v>450</v>
      </c>
      <c r="J74" s="190">
        <v>0</v>
      </c>
      <c r="K74" s="190">
        <v>0</v>
      </c>
      <c r="L74" s="189" t="s">
        <v>260</v>
      </c>
      <c r="M74" s="193" t="str">
        <f>M73</f>
        <v>4500 осіб</v>
      </c>
      <c r="P74" s="43"/>
      <c r="Q74" s="11"/>
      <c r="R74" s="11"/>
    </row>
    <row r="75" spans="1:18" ht="47.3" customHeight="1">
      <c r="A75" s="344"/>
      <c r="B75" s="351"/>
      <c r="C75" s="348"/>
      <c r="D75" s="275">
        <v>2023</v>
      </c>
      <c r="E75" s="189" t="s">
        <v>219</v>
      </c>
      <c r="F75" s="190">
        <f t="shared" si="18"/>
        <v>211.4</v>
      </c>
      <c r="G75" s="190">
        <v>13.1</v>
      </c>
      <c r="H75" s="190">
        <v>0</v>
      </c>
      <c r="I75" s="190">
        <v>173.9</v>
      </c>
      <c r="J75" s="190">
        <v>0</v>
      </c>
      <c r="K75" s="190">
        <v>24.4</v>
      </c>
      <c r="L75" s="189" t="s">
        <v>260</v>
      </c>
      <c r="M75" s="193" t="str">
        <f>M73</f>
        <v>4500 осіб</v>
      </c>
      <c r="P75" s="43"/>
      <c r="Q75" s="11"/>
      <c r="R75" s="11"/>
    </row>
    <row r="76" spans="1:18" s="265" customFormat="1" ht="34.549999999999997" customHeight="1">
      <c r="A76" s="344"/>
      <c r="B76" s="277"/>
      <c r="C76" s="278" t="s">
        <v>263</v>
      </c>
      <c r="D76" s="279"/>
      <c r="E76" s="277"/>
      <c r="F76" s="280"/>
      <c r="G76" s="280"/>
      <c r="H76" s="280"/>
      <c r="I76" s="280"/>
      <c r="J76" s="280"/>
      <c r="K76" s="280"/>
      <c r="L76" s="277"/>
      <c r="M76" s="284"/>
      <c r="P76" s="267"/>
      <c r="Q76" s="267"/>
      <c r="R76" s="267"/>
    </row>
    <row r="77" spans="1:18" ht="51.75" customHeight="1">
      <c r="A77" s="344"/>
      <c r="B77" s="349">
        <v>1</v>
      </c>
      <c r="C77" s="346" t="s">
        <v>264</v>
      </c>
      <c r="D77" s="275">
        <v>2021</v>
      </c>
      <c r="E77" s="189" t="s">
        <v>219</v>
      </c>
      <c r="F77" s="190">
        <f>G77+H77+I77+J77+K77</f>
        <v>1456.9</v>
      </c>
      <c r="G77" s="190">
        <v>0</v>
      </c>
      <c r="H77" s="190">
        <v>0</v>
      </c>
      <c r="I77" s="190">
        <v>1456.9</v>
      </c>
      <c r="J77" s="190">
        <v>0</v>
      </c>
      <c r="K77" s="190">
        <v>0</v>
      </c>
      <c r="L77" s="194" t="s">
        <v>265</v>
      </c>
      <c r="M77" s="195" t="s">
        <v>146</v>
      </c>
      <c r="P77" s="43" t="s">
        <v>1064</v>
      </c>
      <c r="Q77" s="11"/>
      <c r="R77" s="11">
        <v>9</v>
      </c>
    </row>
    <row r="78" spans="1:18" ht="47.95" customHeight="1">
      <c r="A78" s="344"/>
      <c r="B78" s="350"/>
      <c r="C78" s="347"/>
      <c r="D78" s="275">
        <v>2022</v>
      </c>
      <c r="E78" s="189" t="s">
        <v>219</v>
      </c>
      <c r="F78" s="190">
        <f t="shared" ref="F78:F79" si="19">G78+H78+I78+J78+K78</f>
        <v>1847</v>
      </c>
      <c r="G78" s="190">
        <v>0</v>
      </c>
      <c r="H78" s="190">
        <v>0</v>
      </c>
      <c r="I78" s="190">
        <v>1847</v>
      </c>
      <c r="J78" s="190">
        <v>0</v>
      </c>
      <c r="K78" s="190">
        <v>0</v>
      </c>
      <c r="L78" s="194" t="s">
        <v>265</v>
      </c>
      <c r="M78" s="195" t="str">
        <f>M77</f>
        <v>250 осіб</v>
      </c>
      <c r="P78" s="43"/>
      <c r="Q78" s="11"/>
      <c r="R78" s="11"/>
    </row>
    <row r="79" spans="1:18" ht="51.75" customHeight="1">
      <c r="A79" s="344"/>
      <c r="B79" s="351"/>
      <c r="C79" s="348"/>
      <c r="D79" s="275">
        <v>2023</v>
      </c>
      <c r="E79" s="189" t="s">
        <v>219</v>
      </c>
      <c r="F79" s="190">
        <f t="shared" si="19"/>
        <v>1104.4000000000001</v>
      </c>
      <c r="G79" s="190">
        <v>0</v>
      </c>
      <c r="H79" s="190">
        <v>0</v>
      </c>
      <c r="I79" s="190">
        <v>944.9</v>
      </c>
      <c r="J79" s="190">
        <v>0</v>
      </c>
      <c r="K79" s="190">
        <v>159.5</v>
      </c>
      <c r="L79" s="194" t="s">
        <v>265</v>
      </c>
      <c r="M79" s="195" t="str">
        <f>M77</f>
        <v>250 осіб</v>
      </c>
      <c r="P79" s="43"/>
      <c r="Q79" s="11"/>
      <c r="R79" s="11"/>
    </row>
    <row r="80" spans="1:18" ht="43.55" customHeight="1">
      <c r="A80" s="344"/>
      <c r="B80" s="349">
        <v>2</v>
      </c>
      <c r="C80" s="349" t="s">
        <v>254</v>
      </c>
      <c r="D80" s="275">
        <v>2021</v>
      </c>
      <c r="E80" s="111" t="s">
        <v>219</v>
      </c>
      <c r="F80" s="87">
        <f>G80+H80+I80+J80+K80</f>
        <v>400</v>
      </c>
      <c r="G80" s="190">
        <v>0</v>
      </c>
      <c r="H80" s="190">
        <v>0</v>
      </c>
      <c r="I80" s="190">
        <v>400</v>
      </c>
      <c r="J80" s="190">
        <v>0</v>
      </c>
      <c r="K80" s="190">
        <v>0</v>
      </c>
      <c r="L80" s="111" t="s">
        <v>266</v>
      </c>
      <c r="M80" s="88" t="s">
        <v>146</v>
      </c>
      <c r="P80" s="11"/>
      <c r="Q80" s="11">
        <v>135</v>
      </c>
      <c r="R80" s="11"/>
    </row>
    <row r="81" spans="1:18" ht="43.55" customHeight="1">
      <c r="A81" s="344"/>
      <c r="B81" s="350"/>
      <c r="C81" s="350"/>
      <c r="D81" s="275">
        <v>2022</v>
      </c>
      <c r="E81" s="111" t="s">
        <v>219</v>
      </c>
      <c r="F81" s="87">
        <f t="shared" ref="F81:F82" si="20">G81+H81+I81+J81+K81</f>
        <v>200</v>
      </c>
      <c r="G81" s="190">
        <v>0</v>
      </c>
      <c r="H81" s="190">
        <v>0</v>
      </c>
      <c r="I81" s="190">
        <v>200</v>
      </c>
      <c r="J81" s="190">
        <v>0</v>
      </c>
      <c r="K81" s="190">
        <v>0</v>
      </c>
      <c r="L81" s="111" t="s">
        <v>266</v>
      </c>
      <c r="M81" s="88" t="str">
        <f>M80</f>
        <v>250 осіб</v>
      </c>
      <c r="P81" s="11"/>
      <c r="Q81" s="11"/>
      <c r="R81" s="11"/>
    </row>
    <row r="82" spans="1:18" ht="43.55" customHeight="1">
      <c r="A82" s="344"/>
      <c r="B82" s="351"/>
      <c r="C82" s="351"/>
      <c r="D82" s="275">
        <v>2023</v>
      </c>
      <c r="E82" s="111" t="s">
        <v>219</v>
      </c>
      <c r="F82" s="87">
        <f t="shared" si="20"/>
        <v>364.79999999999995</v>
      </c>
      <c r="G82" s="190">
        <v>0</v>
      </c>
      <c r="H82" s="190">
        <v>0</v>
      </c>
      <c r="I82" s="190">
        <v>210.6</v>
      </c>
      <c r="J82" s="190">
        <v>154.19999999999999</v>
      </c>
      <c r="K82" s="190">
        <v>0</v>
      </c>
      <c r="L82" s="111" t="s">
        <v>266</v>
      </c>
      <c r="M82" s="88" t="str">
        <f>M80</f>
        <v>250 осіб</v>
      </c>
      <c r="P82" s="11"/>
      <c r="Q82" s="11"/>
      <c r="R82" s="11"/>
    </row>
    <row r="83" spans="1:18" s="265" customFormat="1" ht="63.85" customHeight="1">
      <c r="A83" s="344"/>
      <c r="B83" s="277"/>
      <c r="C83" s="278" t="s">
        <v>267</v>
      </c>
      <c r="D83" s="279"/>
      <c r="E83" s="277"/>
      <c r="F83" s="280"/>
      <c r="G83" s="280"/>
      <c r="H83" s="280"/>
      <c r="I83" s="280"/>
      <c r="J83" s="280"/>
      <c r="K83" s="280"/>
      <c r="L83" s="277"/>
      <c r="M83" s="284"/>
      <c r="P83" s="267"/>
      <c r="Q83" s="267"/>
      <c r="R83" s="267"/>
    </row>
    <row r="84" spans="1:18" ht="49.6" customHeight="1">
      <c r="A84" s="344"/>
      <c r="B84" s="349">
        <v>1</v>
      </c>
      <c r="C84" s="349" t="s">
        <v>268</v>
      </c>
      <c r="D84" s="275">
        <v>2021</v>
      </c>
      <c r="E84" s="111" t="s">
        <v>219</v>
      </c>
      <c r="F84" s="87">
        <f>G84+H84+I84+J84+K84</f>
        <v>0</v>
      </c>
      <c r="G84" s="190">
        <v>0</v>
      </c>
      <c r="H84" s="190">
        <v>0</v>
      </c>
      <c r="I84" s="190">
        <v>0</v>
      </c>
      <c r="J84" s="190">
        <v>0</v>
      </c>
      <c r="K84" s="190">
        <v>0</v>
      </c>
      <c r="L84" s="93" t="s">
        <v>269</v>
      </c>
      <c r="M84" s="88" t="s">
        <v>270</v>
      </c>
      <c r="P84" s="11"/>
      <c r="Q84" s="11">
        <v>23</v>
      </c>
      <c r="R84" s="11"/>
    </row>
    <row r="85" spans="1:18" ht="49.6" customHeight="1">
      <c r="A85" s="344"/>
      <c r="B85" s="350"/>
      <c r="C85" s="350"/>
      <c r="D85" s="275">
        <v>2022</v>
      </c>
      <c r="E85" s="111" t="s">
        <v>219</v>
      </c>
      <c r="F85" s="87">
        <f t="shared" ref="F85:F86" si="21">G85+H85+I85+J85+K85</f>
        <v>355.2</v>
      </c>
      <c r="G85" s="190">
        <v>0</v>
      </c>
      <c r="H85" s="190">
        <v>0</v>
      </c>
      <c r="I85" s="190">
        <v>355.2</v>
      </c>
      <c r="J85" s="190">
        <v>0</v>
      </c>
      <c r="K85" s="190">
        <v>0</v>
      </c>
      <c r="L85" s="93" t="s">
        <v>269</v>
      </c>
      <c r="M85" s="88" t="str">
        <f>M84</f>
        <v>12 осіб</v>
      </c>
      <c r="P85" s="11"/>
      <c r="Q85" s="11"/>
      <c r="R85" s="11"/>
    </row>
    <row r="86" spans="1:18" ht="53.2" customHeight="1">
      <c r="A86" s="344"/>
      <c r="B86" s="351"/>
      <c r="C86" s="351"/>
      <c r="D86" s="275">
        <v>2023</v>
      </c>
      <c r="E86" s="111" t="s">
        <v>219</v>
      </c>
      <c r="F86" s="87">
        <f t="shared" si="21"/>
        <v>1137.8</v>
      </c>
      <c r="G86" s="190">
        <v>660.1</v>
      </c>
      <c r="H86" s="190">
        <v>0</v>
      </c>
      <c r="I86" s="190">
        <v>374.1</v>
      </c>
      <c r="J86" s="190">
        <v>103.6</v>
      </c>
      <c r="K86" s="190">
        <v>0</v>
      </c>
      <c r="L86" s="93" t="s">
        <v>269</v>
      </c>
      <c r="M86" s="88" t="str">
        <f>M84</f>
        <v>12 осіб</v>
      </c>
      <c r="P86" s="11"/>
      <c r="Q86" s="11"/>
      <c r="R86" s="11"/>
    </row>
    <row r="87" spans="1:18" ht="44.2" customHeight="1">
      <c r="A87" s="344"/>
      <c r="B87" s="349">
        <v>2</v>
      </c>
      <c r="C87" s="346" t="s">
        <v>271</v>
      </c>
      <c r="D87" s="275">
        <v>2021</v>
      </c>
      <c r="E87" s="189" t="s">
        <v>219</v>
      </c>
      <c r="F87" s="190">
        <f>G87+H87+I87+J87+K87</f>
        <v>543</v>
      </c>
      <c r="G87" s="190">
        <v>0</v>
      </c>
      <c r="H87" s="190">
        <v>0</v>
      </c>
      <c r="I87" s="190">
        <v>543</v>
      </c>
      <c r="J87" s="190">
        <v>0</v>
      </c>
      <c r="K87" s="190">
        <v>0</v>
      </c>
      <c r="L87" s="196" t="s">
        <v>272</v>
      </c>
      <c r="M87" s="193" t="s">
        <v>937</v>
      </c>
      <c r="P87" s="11"/>
      <c r="Q87" s="11">
        <v>1365</v>
      </c>
      <c r="R87" s="11"/>
    </row>
    <row r="88" spans="1:18" ht="54" customHeight="1">
      <c r="A88" s="344"/>
      <c r="B88" s="350"/>
      <c r="C88" s="347"/>
      <c r="D88" s="275">
        <v>2022</v>
      </c>
      <c r="E88" s="189" t="s">
        <v>219</v>
      </c>
      <c r="F88" s="190">
        <f t="shared" ref="F88:F89" si="22">G88+H88+I88+J88+K88</f>
        <v>597.29999999999995</v>
      </c>
      <c r="G88" s="190">
        <v>0</v>
      </c>
      <c r="H88" s="190">
        <v>0</v>
      </c>
      <c r="I88" s="190">
        <v>597.29999999999995</v>
      </c>
      <c r="J88" s="190">
        <v>0</v>
      </c>
      <c r="K88" s="190">
        <v>0</v>
      </c>
      <c r="L88" s="196" t="s">
        <v>272</v>
      </c>
      <c r="M88" s="193" t="str">
        <f>M87</f>
        <v>200 осіб</v>
      </c>
      <c r="P88" s="11"/>
      <c r="Q88" s="11"/>
      <c r="R88" s="11"/>
    </row>
    <row r="89" spans="1:18" ht="44.2" customHeight="1">
      <c r="A89" s="344"/>
      <c r="B89" s="351"/>
      <c r="C89" s="348"/>
      <c r="D89" s="275">
        <v>2023</v>
      </c>
      <c r="E89" s="189" t="s">
        <v>219</v>
      </c>
      <c r="F89" s="190">
        <f t="shared" si="22"/>
        <v>1878.6999999999998</v>
      </c>
      <c r="G89" s="190">
        <v>635.4</v>
      </c>
      <c r="H89" s="190">
        <v>0</v>
      </c>
      <c r="I89" s="190">
        <v>329</v>
      </c>
      <c r="J89" s="190">
        <v>402.4</v>
      </c>
      <c r="K89" s="190">
        <v>511.9</v>
      </c>
      <c r="L89" s="196" t="s">
        <v>272</v>
      </c>
      <c r="M89" s="193" t="str">
        <f>M87</f>
        <v>200 осіб</v>
      </c>
      <c r="P89" s="11"/>
      <c r="Q89" s="11"/>
      <c r="R89" s="11"/>
    </row>
    <row r="90" spans="1:18" s="265" customFormat="1" ht="31.6" customHeight="1">
      <c r="A90" s="344"/>
      <c r="B90" s="286"/>
      <c r="C90" s="278" t="s">
        <v>273</v>
      </c>
      <c r="D90" s="279"/>
      <c r="E90" s="277"/>
      <c r="F90" s="280"/>
      <c r="G90" s="280"/>
      <c r="H90" s="280"/>
      <c r="I90" s="280"/>
      <c r="J90" s="280"/>
      <c r="K90" s="280"/>
      <c r="L90" s="286"/>
      <c r="M90" s="287"/>
      <c r="P90" s="267"/>
      <c r="Q90" s="267"/>
      <c r="R90" s="267"/>
    </row>
    <row r="91" spans="1:18" ht="35.200000000000003" customHeight="1">
      <c r="A91" s="344"/>
      <c r="B91" s="349">
        <v>1</v>
      </c>
      <c r="C91" s="346" t="s">
        <v>274</v>
      </c>
      <c r="D91" s="275">
        <v>2021</v>
      </c>
      <c r="E91" s="189" t="s">
        <v>219</v>
      </c>
      <c r="F91" s="190">
        <f>G91+H91+I91+J91+K91</f>
        <v>1200</v>
      </c>
      <c r="G91" s="190">
        <v>0</v>
      </c>
      <c r="H91" s="190">
        <v>0</v>
      </c>
      <c r="I91" s="190">
        <v>1200</v>
      </c>
      <c r="J91" s="190">
        <v>0</v>
      </c>
      <c r="K91" s="190">
        <v>0</v>
      </c>
      <c r="L91" s="192" t="s">
        <v>275</v>
      </c>
      <c r="M91" s="193" t="s">
        <v>938</v>
      </c>
      <c r="P91" s="11" t="s">
        <v>1065</v>
      </c>
      <c r="Q91" s="11"/>
      <c r="R91" s="11"/>
    </row>
    <row r="92" spans="1:18" ht="35.200000000000003" customHeight="1">
      <c r="A92" s="344"/>
      <c r="B92" s="350"/>
      <c r="C92" s="347"/>
      <c r="D92" s="275">
        <v>2022</v>
      </c>
      <c r="E92" s="189" t="s">
        <v>219</v>
      </c>
      <c r="F92" s="190">
        <f t="shared" ref="F92:F93" si="23">G92+H92+I92+J92+K92</f>
        <v>1500</v>
      </c>
      <c r="G92" s="190">
        <v>0</v>
      </c>
      <c r="H92" s="190">
        <v>0</v>
      </c>
      <c r="I92" s="190">
        <v>1500</v>
      </c>
      <c r="J92" s="190">
        <v>0</v>
      </c>
      <c r="K92" s="190">
        <v>0</v>
      </c>
      <c r="L92" s="192" t="s">
        <v>275</v>
      </c>
      <c r="M92" s="193" t="str">
        <f>M91</f>
        <v>600 од.</v>
      </c>
      <c r="P92" s="11"/>
      <c r="Q92" s="11"/>
      <c r="R92" s="11"/>
    </row>
    <row r="93" spans="1:18" ht="37.5" customHeight="1">
      <c r="A93" s="344"/>
      <c r="B93" s="351"/>
      <c r="C93" s="348"/>
      <c r="D93" s="275">
        <v>2023</v>
      </c>
      <c r="E93" s="189" t="s">
        <v>219</v>
      </c>
      <c r="F93" s="190">
        <f t="shared" si="23"/>
        <v>579.5</v>
      </c>
      <c r="G93" s="190">
        <v>0</v>
      </c>
      <c r="H93" s="190">
        <v>0</v>
      </c>
      <c r="I93" s="190">
        <v>579.5</v>
      </c>
      <c r="J93" s="190">
        <v>0</v>
      </c>
      <c r="K93" s="190">
        <v>0</v>
      </c>
      <c r="L93" s="192" t="s">
        <v>275</v>
      </c>
      <c r="M93" s="193" t="str">
        <f>M91</f>
        <v>600 од.</v>
      </c>
      <c r="P93" s="11"/>
      <c r="Q93" s="11"/>
      <c r="R93" s="11"/>
    </row>
    <row r="94" spans="1:18" ht="50.25" customHeight="1">
      <c r="A94" s="344"/>
      <c r="B94" s="349">
        <v>2</v>
      </c>
      <c r="C94" s="346" t="s">
        <v>276</v>
      </c>
      <c r="D94" s="275">
        <v>2021</v>
      </c>
      <c r="E94" s="189" t="s">
        <v>219</v>
      </c>
      <c r="F94" s="190">
        <f>G94+H94+I94+J94+K94</f>
        <v>449.4</v>
      </c>
      <c r="G94" s="190">
        <v>0</v>
      </c>
      <c r="H94" s="190">
        <v>0</v>
      </c>
      <c r="I94" s="190">
        <v>449.4</v>
      </c>
      <c r="J94" s="190">
        <v>0</v>
      </c>
      <c r="K94" s="190">
        <v>0</v>
      </c>
      <c r="L94" s="192" t="s">
        <v>277</v>
      </c>
      <c r="M94" s="193" t="s">
        <v>232</v>
      </c>
      <c r="P94" s="11"/>
      <c r="Q94" s="11"/>
      <c r="R94" s="11"/>
    </row>
    <row r="95" spans="1:18" ht="50.25" customHeight="1">
      <c r="A95" s="344"/>
      <c r="B95" s="350"/>
      <c r="C95" s="347"/>
      <c r="D95" s="275">
        <v>2022</v>
      </c>
      <c r="E95" s="189" t="s">
        <v>219</v>
      </c>
      <c r="F95" s="190">
        <f t="shared" ref="F95:F96" si="24">G95+H95+I95+J95+K95</f>
        <v>480</v>
      </c>
      <c r="G95" s="190">
        <v>0</v>
      </c>
      <c r="H95" s="190">
        <v>0</v>
      </c>
      <c r="I95" s="190">
        <v>480</v>
      </c>
      <c r="J95" s="190">
        <v>0</v>
      </c>
      <c r="K95" s="190">
        <v>0</v>
      </c>
      <c r="L95" s="192" t="s">
        <v>277</v>
      </c>
      <c r="M95" s="193" t="s">
        <v>232</v>
      </c>
      <c r="P95" s="11"/>
      <c r="Q95" s="11"/>
      <c r="R95" s="11"/>
    </row>
    <row r="96" spans="1:18" ht="50.25" customHeight="1">
      <c r="A96" s="344"/>
      <c r="B96" s="351"/>
      <c r="C96" s="348"/>
      <c r="D96" s="275">
        <v>2023</v>
      </c>
      <c r="E96" s="189" t="s">
        <v>219</v>
      </c>
      <c r="F96" s="190">
        <f t="shared" si="24"/>
        <v>1600</v>
      </c>
      <c r="G96" s="190">
        <v>0</v>
      </c>
      <c r="H96" s="190">
        <v>0</v>
      </c>
      <c r="I96" s="190">
        <v>1600</v>
      </c>
      <c r="J96" s="190">
        <v>0</v>
      </c>
      <c r="K96" s="190">
        <v>0</v>
      </c>
      <c r="L96" s="192" t="s">
        <v>277</v>
      </c>
      <c r="M96" s="193" t="s">
        <v>232</v>
      </c>
      <c r="P96" s="11"/>
      <c r="Q96" s="11"/>
      <c r="R96" s="11"/>
    </row>
    <row r="97" spans="1:18" ht="48.8" customHeight="1">
      <c r="A97" s="344"/>
      <c r="B97" s="349">
        <v>3</v>
      </c>
      <c r="C97" s="349" t="s">
        <v>278</v>
      </c>
      <c r="D97" s="275">
        <v>2021</v>
      </c>
      <c r="E97" s="111" t="s">
        <v>219</v>
      </c>
      <c r="F97" s="87">
        <f>G97+H97+I97+J97+K97</f>
        <v>619.20000000000005</v>
      </c>
      <c r="G97" s="190">
        <v>0</v>
      </c>
      <c r="H97" s="190">
        <v>0</v>
      </c>
      <c r="I97" s="190">
        <v>619.20000000000005</v>
      </c>
      <c r="J97" s="190">
        <v>0</v>
      </c>
      <c r="K97" s="190">
        <v>0</v>
      </c>
      <c r="L97" s="112" t="s">
        <v>280</v>
      </c>
      <c r="M97" s="88" t="s">
        <v>223</v>
      </c>
      <c r="P97" s="11"/>
      <c r="Q97" s="11"/>
      <c r="R97" s="11"/>
    </row>
    <row r="98" spans="1:18" ht="48.8" customHeight="1">
      <c r="A98" s="344"/>
      <c r="B98" s="350"/>
      <c r="C98" s="350"/>
      <c r="D98" s="275">
        <v>2022</v>
      </c>
      <c r="E98" s="111" t="s">
        <v>219</v>
      </c>
      <c r="F98" s="87">
        <f t="shared" ref="F98:F99" si="25">G98+H98+I98+J98+K98</f>
        <v>1878</v>
      </c>
      <c r="G98" s="190">
        <v>0</v>
      </c>
      <c r="H98" s="190">
        <v>0</v>
      </c>
      <c r="I98" s="190">
        <v>1878</v>
      </c>
      <c r="J98" s="190">
        <v>0</v>
      </c>
      <c r="K98" s="190">
        <v>0</v>
      </c>
      <c r="L98" s="112" t="s">
        <v>280</v>
      </c>
      <c r="M98" s="88" t="s">
        <v>223</v>
      </c>
      <c r="P98" s="11"/>
      <c r="Q98" s="11"/>
      <c r="R98" s="11"/>
    </row>
    <row r="99" spans="1:18" ht="48.8" customHeight="1">
      <c r="A99" s="344"/>
      <c r="B99" s="351"/>
      <c r="C99" s="351"/>
      <c r="D99" s="275">
        <v>2023</v>
      </c>
      <c r="E99" s="111" t="s">
        <v>219</v>
      </c>
      <c r="F99" s="87">
        <f t="shared" si="25"/>
        <v>0</v>
      </c>
      <c r="G99" s="190">
        <v>0</v>
      </c>
      <c r="H99" s="190">
        <v>0</v>
      </c>
      <c r="I99" s="190">
        <v>0</v>
      </c>
      <c r="J99" s="190">
        <v>0</v>
      </c>
      <c r="K99" s="190">
        <v>0</v>
      </c>
      <c r="L99" s="112" t="s">
        <v>280</v>
      </c>
      <c r="M99" s="88" t="s">
        <v>223</v>
      </c>
      <c r="P99" s="11"/>
      <c r="Q99" s="11"/>
      <c r="R99" s="11"/>
    </row>
    <row r="100" spans="1:18" ht="42.75" customHeight="1">
      <c r="A100" s="344"/>
      <c r="B100" s="349">
        <v>4</v>
      </c>
      <c r="C100" s="346" t="s">
        <v>753</v>
      </c>
      <c r="D100" s="275">
        <v>2021</v>
      </c>
      <c r="E100" s="189" t="s">
        <v>219</v>
      </c>
      <c r="F100" s="190">
        <f>G100+H100+I100+J100+K100</f>
        <v>250</v>
      </c>
      <c r="G100" s="190">
        <v>0</v>
      </c>
      <c r="H100" s="190">
        <v>0</v>
      </c>
      <c r="I100" s="190">
        <v>250</v>
      </c>
      <c r="J100" s="190">
        <v>0</v>
      </c>
      <c r="K100" s="190">
        <v>0</v>
      </c>
      <c r="L100" s="192" t="s">
        <v>279</v>
      </c>
      <c r="M100" s="88" t="s">
        <v>223</v>
      </c>
      <c r="P100" s="11"/>
      <c r="Q100" s="11"/>
      <c r="R100" s="11"/>
    </row>
    <row r="101" spans="1:18" ht="38.950000000000003" customHeight="1">
      <c r="A101" s="344"/>
      <c r="B101" s="350"/>
      <c r="C101" s="347"/>
      <c r="D101" s="275">
        <v>2022</v>
      </c>
      <c r="E101" s="189" t="s">
        <v>219</v>
      </c>
      <c r="F101" s="190">
        <f t="shared" ref="F101:F102" si="26">G101+H101+I101+J101+K101</f>
        <v>250</v>
      </c>
      <c r="G101" s="190">
        <v>0</v>
      </c>
      <c r="H101" s="190">
        <v>0</v>
      </c>
      <c r="I101" s="190">
        <v>250</v>
      </c>
      <c r="J101" s="190">
        <v>0</v>
      </c>
      <c r="K101" s="190">
        <v>0</v>
      </c>
      <c r="L101" s="192" t="s">
        <v>279</v>
      </c>
      <c r="M101" s="88" t="s">
        <v>223</v>
      </c>
      <c r="P101" s="11"/>
      <c r="Q101" s="11"/>
      <c r="R101" s="11"/>
    </row>
    <row r="102" spans="1:18" ht="40.6" customHeight="1">
      <c r="A102" s="344"/>
      <c r="B102" s="351"/>
      <c r="C102" s="348"/>
      <c r="D102" s="275">
        <v>2023</v>
      </c>
      <c r="E102" s="189" t="s">
        <v>219</v>
      </c>
      <c r="F102" s="190">
        <f t="shared" si="26"/>
        <v>63.3</v>
      </c>
      <c r="G102" s="190">
        <v>0</v>
      </c>
      <c r="H102" s="190">
        <v>0</v>
      </c>
      <c r="I102" s="190">
        <v>63.3</v>
      </c>
      <c r="J102" s="190">
        <v>0</v>
      </c>
      <c r="K102" s="190">
        <v>0</v>
      </c>
      <c r="L102" s="192" t="s">
        <v>279</v>
      </c>
      <c r="M102" s="88" t="s">
        <v>223</v>
      </c>
      <c r="P102" s="11"/>
      <c r="Q102" s="11"/>
      <c r="R102" s="11"/>
    </row>
    <row r="103" spans="1:18" ht="41.25" customHeight="1">
      <c r="A103" s="344"/>
      <c r="B103" s="349">
        <v>5</v>
      </c>
      <c r="C103" s="352" t="s">
        <v>281</v>
      </c>
      <c r="D103" s="275">
        <v>2021</v>
      </c>
      <c r="E103" s="111" t="s">
        <v>219</v>
      </c>
      <c r="F103" s="87">
        <f>G103+H103+I103+J103+K103</f>
        <v>3241.3</v>
      </c>
      <c r="G103" s="190">
        <v>0</v>
      </c>
      <c r="H103" s="190">
        <v>0</v>
      </c>
      <c r="I103" s="190">
        <v>3241.3</v>
      </c>
      <c r="J103" s="190">
        <v>0</v>
      </c>
      <c r="K103" s="190">
        <v>0</v>
      </c>
      <c r="L103" s="112" t="s">
        <v>279</v>
      </c>
      <c r="M103" s="88" t="s">
        <v>284</v>
      </c>
      <c r="P103" s="43" t="s">
        <v>1066</v>
      </c>
      <c r="Q103" s="11"/>
      <c r="R103" s="11"/>
    </row>
    <row r="104" spans="1:18" ht="41.25" customHeight="1">
      <c r="A104" s="344"/>
      <c r="B104" s="350"/>
      <c r="C104" s="353"/>
      <c r="D104" s="275">
        <v>2022</v>
      </c>
      <c r="E104" s="111" t="s">
        <v>219</v>
      </c>
      <c r="F104" s="87">
        <f t="shared" ref="F104:F105" si="27">G104+H104+I104+J104+K104</f>
        <v>1842</v>
      </c>
      <c r="G104" s="190">
        <v>0</v>
      </c>
      <c r="H104" s="190">
        <v>0</v>
      </c>
      <c r="I104" s="190">
        <v>1842</v>
      </c>
      <c r="J104" s="190">
        <v>0</v>
      </c>
      <c r="K104" s="190">
        <v>0</v>
      </c>
      <c r="L104" s="112" t="s">
        <v>279</v>
      </c>
      <c r="M104" s="88" t="s">
        <v>284</v>
      </c>
      <c r="P104" s="43"/>
      <c r="Q104" s="11"/>
      <c r="R104" s="11"/>
    </row>
    <row r="105" spans="1:18" ht="41.25" customHeight="1">
      <c r="A105" s="344"/>
      <c r="B105" s="351"/>
      <c r="C105" s="354"/>
      <c r="D105" s="275">
        <v>2023</v>
      </c>
      <c r="E105" s="111" t="s">
        <v>219</v>
      </c>
      <c r="F105" s="87">
        <f t="shared" si="27"/>
        <v>2036.6</v>
      </c>
      <c r="G105" s="190">
        <v>0</v>
      </c>
      <c r="H105" s="190">
        <v>0</v>
      </c>
      <c r="I105" s="190">
        <v>1939.6</v>
      </c>
      <c r="J105" s="190">
        <v>0</v>
      </c>
      <c r="K105" s="190">
        <v>97</v>
      </c>
      <c r="L105" s="112" t="s">
        <v>279</v>
      </c>
      <c r="M105" s="88" t="s">
        <v>284</v>
      </c>
      <c r="P105" s="43"/>
      <c r="Q105" s="11"/>
      <c r="R105" s="11"/>
    </row>
    <row r="106" spans="1:18" ht="41.25" customHeight="1">
      <c r="A106" s="344"/>
      <c r="B106" s="349">
        <v>5</v>
      </c>
      <c r="C106" s="352" t="s">
        <v>282</v>
      </c>
      <c r="D106" s="275">
        <v>2021</v>
      </c>
      <c r="E106" s="111" t="s">
        <v>219</v>
      </c>
      <c r="F106" s="87">
        <f>G106+H106+I106+J106+K106</f>
        <v>0</v>
      </c>
      <c r="G106" s="190">
        <v>0</v>
      </c>
      <c r="H106" s="190">
        <v>0</v>
      </c>
      <c r="I106" s="190">
        <v>0</v>
      </c>
      <c r="J106" s="190">
        <v>0</v>
      </c>
      <c r="K106" s="190">
        <v>0</v>
      </c>
      <c r="L106" s="112" t="s">
        <v>1082</v>
      </c>
      <c r="M106" s="88" t="s">
        <v>177</v>
      </c>
      <c r="P106" s="43" t="s">
        <v>1066</v>
      </c>
      <c r="Q106" s="11"/>
      <c r="R106" s="11"/>
    </row>
    <row r="107" spans="1:18" ht="41.25" customHeight="1">
      <c r="A107" s="344"/>
      <c r="B107" s="350"/>
      <c r="C107" s="353"/>
      <c r="D107" s="275">
        <v>2022</v>
      </c>
      <c r="E107" s="111" t="s">
        <v>219</v>
      </c>
      <c r="F107" s="87">
        <f t="shared" ref="F107:F108" si="28">G107+H107+I107+J107+K107</f>
        <v>0</v>
      </c>
      <c r="G107" s="190">
        <v>0</v>
      </c>
      <c r="H107" s="190">
        <v>0</v>
      </c>
      <c r="I107" s="190">
        <v>0</v>
      </c>
      <c r="J107" s="190">
        <v>0</v>
      </c>
      <c r="K107" s="190">
        <v>0</v>
      </c>
      <c r="L107" s="112" t="s">
        <v>1082</v>
      </c>
      <c r="M107" s="88" t="s">
        <v>177</v>
      </c>
      <c r="P107" s="43"/>
      <c r="Q107" s="11"/>
      <c r="R107" s="11"/>
    </row>
    <row r="108" spans="1:18" ht="41.25" customHeight="1">
      <c r="A108" s="344"/>
      <c r="B108" s="351"/>
      <c r="C108" s="354"/>
      <c r="D108" s="275">
        <v>2023</v>
      </c>
      <c r="E108" s="111" t="s">
        <v>219</v>
      </c>
      <c r="F108" s="87">
        <f t="shared" si="28"/>
        <v>159.4</v>
      </c>
      <c r="G108" s="190">
        <v>159.4</v>
      </c>
      <c r="H108" s="190">
        <v>0</v>
      </c>
      <c r="I108" s="190">
        <v>0</v>
      </c>
      <c r="J108" s="190">
        <v>0</v>
      </c>
      <c r="K108" s="190">
        <v>0</v>
      </c>
      <c r="L108" s="112" t="s">
        <v>1082</v>
      </c>
      <c r="M108" s="88" t="s">
        <v>177</v>
      </c>
      <c r="P108" s="43"/>
      <c r="Q108" s="11"/>
      <c r="R108" s="11"/>
    </row>
    <row r="109" spans="1:18" s="265" customFormat="1" ht="32.25" customHeight="1">
      <c r="A109" s="344"/>
      <c r="B109" s="277"/>
      <c r="C109" s="278" t="s">
        <v>285</v>
      </c>
      <c r="D109" s="279"/>
      <c r="E109" s="277"/>
      <c r="F109" s="280"/>
      <c r="G109" s="280"/>
      <c r="H109" s="280"/>
      <c r="I109" s="280"/>
      <c r="J109" s="280"/>
      <c r="K109" s="280"/>
      <c r="L109" s="285"/>
      <c r="M109" s="285"/>
      <c r="P109" s="267"/>
      <c r="Q109" s="267"/>
      <c r="R109" s="267"/>
    </row>
    <row r="110" spans="1:18" ht="38.950000000000003" customHeight="1">
      <c r="A110" s="344"/>
      <c r="B110" s="349">
        <v>1</v>
      </c>
      <c r="C110" s="349" t="s">
        <v>286</v>
      </c>
      <c r="D110" s="275">
        <v>2021</v>
      </c>
      <c r="E110" s="111" t="s">
        <v>219</v>
      </c>
      <c r="F110" s="87">
        <f>G110+H110+I110+J110+K110</f>
        <v>2313</v>
      </c>
      <c r="G110" s="190">
        <v>0</v>
      </c>
      <c r="H110" s="190">
        <v>0</v>
      </c>
      <c r="I110" s="190">
        <v>2313</v>
      </c>
      <c r="J110" s="190">
        <v>0</v>
      </c>
      <c r="K110" s="190">
        <v>0</v>
      </c>
      <c r="L110" s="94" t="s">
        <v>279</v>
      </c>
      <c r="M110" s="88" t="s">
        <v>124</v>
      </c>
      <c r="P110" s="11" t="s">
        <v>1067</v>
      </c>
      <c r="Q110" s="11"/>
      <c r="R110" s="11"/>
    </row>
    <row r="111" spans="1:18" ht="38.950000000000003" customHeight="1">
      <c r="A111" s="344"/>
      <c r="B111" s="350"/>
      <c r="C111" s="350"/>
      <c r="D111" s="275">
        <v>2022</v>
      </c>
      <c r="E111" s="111" t="s">
        <v>219</v>
      </c>
      <c r="F111" s="87">
        <f t="shared" ref="F111:F112" si="29">G111+H111+I111+J111+K111</f>
        <v>2994.2</v>
      </c>
      <c r="G111" s="190">
        <v>0</v>
      </c>
      <c r="H111" s="190">
        <v>0</v>
      </c>
      <c r="I111" s="190">
        <v>2994.2</v>
      </c>
      <c r="J111" s="190">
        <v>0</v>
      </c>
      <c r="K111" s="190">
        <v>0</v>
      </c>
      <c r="L111" s="94" t="s">
        <v>279</v>
      </c>
      <c r="M111" s="88" t="str">
        <f>M110</f>
        <v>100 осіб</v>
      </c>
      <c r="P111" s="11"/>
      <c r="Q111" s="11"/>
      <c r="R111" s="11"/>
    </row>
    <row r="112" spans="1:18" ht="41.25" customHeight="1">
      <c r="A112" s="344"/>
      <c r="B112" s="351"/>
      <c r="C112" s="351"/>
      <c r="D112" s="275">
        <v>2023</v>
      </c>
      <c r="E112" s="111" t="s">
        <v>219</v>
      </c>
      <c r="F112" s="87">
        <f t="shared" si="29"/>
        <v>747.9</v>
      </c>
      <c r="G112" s="190">
        <v>0</v>
      </c>
      <c r="H112" s="190">
        <v>0</v>
      </c>
      <c r="I112" s="190">
        <v>747.9</v>
      </c>
      <c r="J112" s="190">
        <v>0</v>
      </c>
      <c r="K112" s="190">
        <v>0</v>
      </c>
      <c r="L112" s="94" t="s">
        <v>279</v>
      </c>
      <c r="M112" s="88" t="str">
        <f>M110</f>
        <v>100 осіб</v>
      </c>
      <c r="P112" s="11"/>
      <c r="Q112" s="11"/>
      <c r="R112" s="11"/>
    </row>
    <row r="113" spans="1:18" ht="38.950000000000003" customHeight="1">
      <c r="A113" s="344"/>
      <c r="B113" s="349">
        <v>2</v>
      </c>
      <c r="C113" s="349" t="s">
        <v>287</v>
      </c>
      <c r="D113" s="275">
        <v>2021</v>
      </c>
      <c r="E113" s="111" t="s">
        <v>219</v>
      </c>
      <c r="F113" s="87">
        <f>G113+H113+I113+J113+K113</f>
        <v>196.9</v>
      </c>
      <c r="G113" s="190">
        <v>0</v>
      </c>
      <c r="H113" s="190">
        <v>0</v>
      </c>
      <c r="I113" s="190">
        <v>196.9</v>
      </c>
      <c r="J113" s="190">
        <v>0</v>
      </c>
      <c r="K113" s="190">
        <v>0</v>
      </c>
      <c r="L113" s="94" t="s">
        <v>279</v>
      </c>
      <c r="M113" s="31" t="s">
        <v>290</v>
      </c>
      <c r="P113" s="11" t="s">
        <v>821</v>
      </c>
      <c r="Q113" s="11"/>
      <c r="R113" s="11"/>
    </row>
    <row r="114" spans="1:18" ht="33.049999999999997" customHeight="1">
      <c r="A114" s="344"/>
      <c r="B114" s="350"/>
      <c r="C114" s="350"/>
      <c r="D114" s="275">
        <v>2022</v>
      </c>
      <c r="E114" s="111" t="s">
        <v>219</v>
      </c>
      <c r="F114" s="87">
        <f t="shared" ref="F114:F115" si="30">G114+H114+I114+J114+K114</f>
        <v>228</v>
      </c>
      <c r="G114" s="190">
        <v>0</v>
      </c>
      <c r="H114" s="190">
        <v>0</v>
      </c>
      <c r="I114" s="190">
        <v>228</v>
      </c>
      <c r="J114" s="190">
        <v>0</v>
      </c>
      <c r="K114" s="190">
        <v>0</v>
      </c>
      <c r="L114" s="94" t="s">
        <v>279</v>
      </c>
      <c r="M114" s="31" t="str">
        <f>M113</f>
        <v>21 особа</v>
      </c>
      <c r="P114" s="11"/>
      <c r="Q114" s="11"/>
      <c r="R114" s="11"/>
    </row>
    <row r="115" spans="1:18" ht="36.85" customHeight="1">
      <c r="A115" s="344"/>
      <c r="B115" s="351"/>
      <c r="C115" s="351"/>
      <c r="D115" s="275">
        <v>2023</v>
      </c>
      <c r="E115" s="111" t="s">
        <v>219</v>
      </c>
      <c r="F115" s="87">
        <f t="shared" si="30"/>
        <v>248.79999999999998</v>
      </c>
      <c r="G115" s="190">
        <v>0</v>
      </c>
      <c r="H115" s="190">
        <v>0</v>
      </c>
      <c r="I115" s="190">
        <v>240.1</v>
      </c>
      <c r="J115" s="190">
        <v>0</v>
      </c>
      <c r="K115" s="190">
        <v>8.6999999999999993</v>
      </c>
      <c r="L115" s="94" t="s">
        <v>279</v>
      </c>
      <c r="M115" s="31" t="str">
        <f>M113</f>
        <v>21 особа</v>
      </c>
      <c r="P115" s="11"/>
      <c r="Q115" s="11"/>
      <c r="R115" s="11"/>
    </row>
    <row r="116" spans="1:18" ht="47.95" customHeight="1">
      <c r="A116" s="344"/>
      <c r="B116" s="349">
        <v>3</v>
      </c>
      <c r="C116" s="349" t="s">
        <v>288</v>
      </c>
      <c r="D116" s="275">
        <v>2021</v>
      </c>
      <c r="E116" s="111" t="s">
        <v>219</v>
      </c>
      <c r="F116" s="87">
        <f>G116+H116+I116+J116+K116</f>
        <v>455.4</v>
      </c>
      <c r="G116" s="190">
        <v>0</v>
      </c>
      <c r="H116" s="190">
        <v>0</v>
      </c>
      <c r="I116" s="190">
        <v>455.4</v>
      </c>
      <c r="J116" s="190">
        <v>0</v>
      </c>
      <c r="K116" s="190">
        <v>0</v>
      </c>
      <c r="L116" s="94" t="s">
        <v>279</v>
      </c>
      <c r="M116" s="88" t="s">
        <v>177</v>
      </c>
      <c r="P116" s="11"/>
      <c r="Q116" s="11"/>
      <c r="R116" s="11"/>
    </row>
    <row r="117" spans="1:18" ht="47.95" customHeight="1">
      <c r="A117" s="344"/>
      <c r="B117" s="350"/>
      <c r="C117" s="350"/>
      <c r="D117" s="275">
        <v>2022</v>
      </c>
      <c r="E117" s="111" t="s">
        <v>219</v>
      </c>
      <c r="F117" s="87">
        <f t="shared" ref="F117:F118" si="31">G117+H117+I117+J117+K117</f>
        <v>576</v>
      </c>
      <c r="G117" s="190">
        <v>0</v>
      </c>
      <c r="H117" s="190">
        <v>0</v>
      </c>
      <c r="I117" s="190">
        <v>576</v>
      </c>
      <c r="J117" s="190">
        <v>0</v>
      </c>
      <c r="K117" s="190">
        <v>0</v>
      </c>
      <c r="L117" s="94" t="s">
        <v>279</v>
      </c>
      <c r="M117" s="88" t="str">
        <f>M116</f>
        <v>3 особи</v>
      </c>
      <c r="P117" s="11"/>
      <c r="Q117" s="11"/>
      <c r="R117" s="11"/>
    </row>
    <row r="118" spans="1:18" ht="47.95" customHeight="1">
      <c r="A118" s="344"/>
      <c r="B118" s="351"/>
      <c r="C118" s="351"/>
      <c r="D118" s="275">
        <v>2023</v>
      </c>
      <c r="E118" s="111" t="s">
        <v>219</v>
      </c>
      <c r="F118" s="87">
        <f t="shared" si="31"/>
        <v>50</v>
      </c>
      <c r="G118" s="190">
        <v>0</v>
      </c>
      <c r="H118" s="190">
        <v>0</v>
      </c>
      <c r="I118" s="190">
        <v>50</v>
      </c>
      <c r="J118" s="190">
        <v>0</v>
      </c>
      <c r="K118" s="190">
        <v>0</v>
      </c>
      <c r="L118" s="94" t="s">
        <v>279</v>
      </c>
      <c r="M118" s="88" t="str">
        <f>M116</f>
        <v>3 особи</v>
      </c>
      <c r="P118" s="11"/>
      <c r="Q118" s="11"/>
      <c r="R118" s="11"/>
    </row>
    <row r="119" spans="1:18" s="265" customFormat="1" ht="48.8" customHeight="1">
      <c r="A119" s="344"/>
      <c r="B119" s="283"/>
      <c r="C119" s="278" t="s">
        <v>291</v>
      </c>
      <c r="D119" s="279"/>
      <c r="E119" s="277"/>
      <c r="F119" s="280"/>
      <c r="G119" s="280"/>
      <c r="H119" s="280"/>
      <c r="I119" s="280"/>
      <c r="J119" s="280"/>
      <c r="K119" s="280"/>
      <c r="L119" s="277"/>
      <c r="M119" s="284"/>
      <c r="P119" s="267"/>
      <c r="Q119" s="267"/>
      <c r="R119" s="267"/>
    </row>
    <row r="120" spans="1:18" ht="42.05" customHeight="1">
      <c r="A120" s="344"/>
      <c r="B120" s="349">
        <v>1</v>
      </c>
      <c r="C120" s="349" t="s">
        <v>292</v>
      </c>
      <c r="D120" s="275">
        <v>2021</v>
      </c>
      <c r="E120" s="111" t="s">
        <v>219</v>
      </c>
      <c r="F120" s="87">
        <f>G120+H120+I120+J120+K120</f>
        <v>68</v>
      </c>
      <c r="G120" s="190">
        <v>0</v>
      </c>
      <c r="H120" s="190">
        <v>0</v>
      </c>
      <c r="I120" s="190">
        <v>68</v>
      </c>
      <c r="J120" s="190">
        <v>0</v>
      </c>
      <c r="K120" s="190">
        <v>0</v>
      </c>
      <c r="L120" s="92" t="s">
        <v>293</v>
      </c>
      <c r="M120" s="88" t="s">
        <v>299</v>
      </c>
      <c r="P120" s="11"/>
      <c r="Q120" s="11"/>
      <c r="R120" s="11"/>
    </row>
    <row r="121" spans="1:18" ht="51.05" customHeight="1">
      <c r="A121" s="344"/>
      <c r="B121" s="350"/>
      <c r="C121" s="350"/>
      <c r="D121" s="275">
        <v>2022</v>
      </c>
      <c r="E121" s="111" t="s">
        <v>219</v>
      </c>
      <c r="F121" s="87">
        <f t="shared" ref="F121:F122" si="32">G121+H121+I121+J121+K121</f>
        <v>165</v>
      </c>
      <c r="G121" s="190">
        <v>0</v>
      </c>
      <c r="H121" s="190">
        <v>0</v>
      </c>
      <c r="I121" s="190">
        <v>165</v>
      </c>
      <c r="J121" s="190">
        <v>0</v>
      </c>
      <c r="K121" s="190">
        <v>0</v>
      </c>
      <c r="L121" s="92" t="s">
        <v>293</v>
      </c>
      <c r="M121" s="88" t="str">
        <f>M120</f>
        <v>300 осіб</v>
      </c>
      <c r="P121" s="11"/>
      <c r="Q121" s="11"/>
      <c r="R121" s="11"/>
    </row>
    <row r="122" spans="1:18" ht="43.55" customHeight="1">
      <c r="A122" s="344"/>
      <c r="B122" s="351"/>
      <c r="C122" s="351"/>
      <c r="D122" s="275">
        <v>2023</v>
      </c>
      <c r="E122" s="111" t="s">
        <v>219</v>
      </c>
      <c r="F122" s="87">
        <f t="shared" si="32"/>
        <v>173.7</v>
      </c>
      <c r="G122" s="190">
        <v>0</v>
      </c>
      <c r="H122" s="190">
        <v>0</v>
      </c>
      <c r="I122" s="190">
        <v>173.7</v>
      </c>
      <c r="J122" s="190">
        <v>0</v>
      </c>
      <c r="K122" s="190">
        <v>0</v>
      </c>
      <c r="L122" s="92" t="s">
        <v>293</v>
      </c>
      <c r="M122" s="88" t="str">
        <f>M120</f>
        <v>300 осіб</v>
      </c>
      <c r="P122" s="11"/>
      <c r="Q122" s="11"/>
      <c r="R122" s="11"/>
    </row>
    <row r="123" spans="1:18" ht="38.950000000000003" customHeight="1">
      <c r="A123" s="344"/>
      <c r="B123" s="349">
        <v>2</v>
      </c>
      <c r="C123" s="349" t="s">
        <v>294</v>
      </c>
      <c r="D123" s="275">
        <v>2021</v>
      </c>
      <c r="E123" s="111" t="s">
        <v>219</v>
      </c>
      <c r="F123" s="87">
        <f>G123+H123+I123+J123+K123</f>
        <v>100</v>
      </c>
      <c r="G123" s="190">
        <v>0</v>
      </c>
      <c r="H123" s="190">
        <v>0</v>
      </c>
      <c r="I123" s="190">
        <v>100</v>
      </c>
      <c r="J123" s="190">
        <v>0</v>
      </c>
      <c r="K123" s="190">
        <v>0</v>
      </c>
      <c r="L123" s="111" t="s">
        <v>295</v>
      </c>
      <c r="M123" s="88" t="s">
        <v>716</v>
      </c>
      <c r="P123" s="11"/>
      <c r="Q123" s="11"/>
      <c r="R123" s="11"/>
    </row>
    <row r="124" spans="1:18" ht="40.6" customHeight="1">
      <c r="A124" s="344"/>
      <c r="B124" s="350"/>
      <c r="C124" s="350"/>
      <c r="D124" s="275">
        <v>2022</v>
      </c>
      <c r="E124" s="111" t="s">
        <v>219</v>
      </c>
      <c r="F124" s="87">
        <f t="shared" ref="F124:F125" si="33">G124+H124+I124+J124+K124</f>
        <v>50</v>
      </c>
      <c r="G124" s="190">
        <v>0</v>
      </c>
      <c r="H124" s="190">
        <v>0</v>
      </c>
      <c r="I124" s="190">
        <v>50</v>
      </c>
      <c r="J124" s="190">
        <v>0</v>
      </c>
      <c r="K124" s="190">
        <v>0</v>
      </c>
      <c r="L124" s="111" t="s">
        <v>295</v>
      </c>
      <c r="M124" s="88" t="str">
        <f>M123</f>
        <v>92 особи</v>
      </c>
      <c r="P124" s="11"/>
      <c r="Q124" s="11"/>
      <c r="R124" s="11"/>
    </row>
    <row r="125" spans="1:18" ht="42.75" customHeight="1">
      <c r="A125" s="344"/>
      <c r="B125" s="351"/>
      <c r="C125" s="351"/>
      <c r="D125" s="275">
        <v>2023</v>
      </c>
      <c r="E125" s="111" t="s">
        <v>219</v>
      </c>
      <c r="F125" s="87">
        <f t="shared" si="33"/>
        <v>52.7</v>
      </c>
      <c r="G125" s="190">
        <v>0</v>
      </c>
      <c r="H125" s="190">
        <v>0</v>
      </c>
      <c r="I125" s="190">
        <v>52.7</v>
      </c>
      <c r="J125" s="190">
        <v>0</v>
      </c>
      <c r="K125" s="190">
        <v>0</v>
      </c>
      <c r="L125" s="111" t="s">
        <v>295</v>
      </c>
      <c r="M125" s="88" t="str">
        <f>M123</f>
        <v>92 особи</v>
      </c>
      <c r="P125" s="11"/>
      <c r="Q125" s="11"/>
      <c r="R125" s="11"/>
    </row>
    <row r="126" spans="1:18" ht="38.299999999999997" customHeight="1">
      <c r="A126" s="344"/>
      <c r="B126" s="349">
        <v>3</v>
      </c>
      <c r="C126" s="349" t="s">
        <v>296</v>
      </c>
      <c r="D126" s="275">
        <v>2021</v>
      </c>
      <c r="E126" s="111" t="s">
        <v>219</v>
      </c>
      <c r="F126" s="87">
        <f>G126+H126+I126+J126+K126</f>
        <v>15</v>
      </c>
      <c r="G126" s="190">
        <v>0</v>
      </c>
      <c r="H126" s="190">
        <v>0</v>
      </c>
      <c r="I126" s="190">
        <v>15</v>
      </c>
      <c r="J126" s="190">
        <v>0</v>
      </c>
      <c r="K126" s="190">
        <v>0</v>
      </c>
      <c r="L126" s="111" t="s">
        <v>295</v>
      </c>
      <c r="M126" s="88" t="s">
        <v>57</v>
      </c>
      <c r="P126" s="11"/>
      <c r="Q126" s="11">
        <v>1</v>
      </c>
      <c r="R126" s="11"/>
    </row>
    <row r="127" spans="1:18" ht="43.55" customHeight="1">
      <c r="A127" s="344"/>
      <c r="B127" s="350"/>
      <c r="C127" s="350"/>
      <c r="D127" s="275">
        <v>2022</v>
      </c>
      <c r="E127" s="111" t="s">
        <v>219</v>
      </c>
      <c r="F127" s="87">
        <f t="shared" ref="F127:F128" si="34">G127+H127+I127+J127+K127</f>
        <v>15</v>
      </c>
      <c r="G127" s="190">
        <v>0</v>
      </c>
      <c r="H127" s="190">
        <v>0</v>
      </c>
      <c r="I127" s="190">
        <v>15</v>
      </c>
      <c r="J127" s="190">
        <v>0</v>
      </c>
      <c r="K127" s="190">
        <v>0</v>
      </c>
      <c r="L127" s="111" t="s">
        <v>295</v>
      </c>
      <c r="M127" s="88" t="str">
        <f>M126</f>
        <v>10 осіб</v>
      </c>
      <c r="P127" s="11"/>
      <c r="Q127" s="11"/>
      <c r="R127" s="11"/>
    </row>
    <row r="128" spans="1:18" ht="43.55" customHeight="1">
      <c r="A128" s="344"/>
      <c r="B128" s="351"/>
      <c r="C128" s="351"/>
      <c r="D128" s="275">
        <v>2023</v>
      </c>
      <c r="E128" s="111" t="s">
        <v>219</v>
      </c>
      <c r="F128" s="87">
        <f t="shared" si="34"/>
        <v>15.8</v>
      </c>
      <c r="G128" s="190">
        <v>0</v>
      </c>
      <c r="H128" s="190">
        <v>0</v>
      </c>
      <c r="I128" s="190">
        <v>15.8</v>
      </c>
      <c r="J128" s="190">
        <v>0</v>
      </c>
      <c r="K128" s="190">
        <v>0</v>
      </c>
      <c r="L128" s="111" t="s">
        <v>295</v>
      </c>
      <c r="M128" s="88" t="str">
        <f>M126</f>
        <v>10 осіб</v>
      </c>
      <c r="P128" s="11"/>
      <c r="Q128" s="11"/>
      <c r="R128" s="11"/>
    </row>
    <row r="129" spans="1:18" ht="29.95" customHeight="1">
      <c r="A129" s="344"/>
      <c r="B129" s="349">
        <v>4</v>
      </c>
      <c r="C129" s="349" t="s">
        <v>297</v>
      </c>
      <c r="D129" s="275">
        <v>2021</v>
      </c>
      <c r="E129" s="111" t="s">
        <v>219</v>
      </c>
      <c r="F129" s="87">
        <f>G129+H129+I129+J129+K129</f>
        <v>25.5</v>
      </c>
      <c r="G129" s="190">
        <v>0</v>
      </c>
      <c r="H129" s="190">
        <v>0</v>
      </c>
      <c r="I129" s="190">
        <v>25.5</v>
      </c>
      <c r="J129" s="190">
        <v>0</v>
      </c>
      <c r="K129" s="190">
        <v>0</v>
      </c>
      <c r="L129" s="112" t="s">
        <v>295</v>
      </c>
      <c r="M129" s="88" t="s">
        <v>289</v>
      </c>
      <c r="P129" s="11"/>
      <c r="Q129" s="11"/>
      <c r="R129" s="11"/>
    </row>
    <row r="130" spans="1:18" ht="29.95" customHeight="1">
      <c r="A130" s="344"/>
      <c r="B130" s="350"/>
      <c r="C130" s="350"/>
      <c r="D130" s="275">
        <v>2022</v>
      </c>
      <c r="E130" s="111" t="s">
        <v>219</v>
      </c>
      <c r="F130" s="87">
        <f t="shared" ref="F130:F131" si="35">G130+H130+I130+J130+K130</f>
        <v>20</v>
      </c>
      <c r="G130" s="190">
        <v>0</v>
      </c>
      <c r="H130" s="190">
        <v>0</v>
      </c>
      <c r="I130" s="190">
        <v>20</v>
      </c>
      <c r="J130" s="190">
        <v>0</v>
      </c>
      <c r="K130" s="190">
        <v>0</v>
      </c>
      <c r="L130" s="112" t="s">
        <v>295</v>
      </c>
      <c r="M130" s="88" t="str">
        <f>M129</f>
        <v>14 осіб</v>
      </c>
      <c r="P130" s="11"/>
      <c r="Q130" s="11"/>
      <c r="R130" s="11"/>
    </row>
    <row r="131" spans="1:18" ht="29.95" customHeight="1">
      <c r="A131" s="344"/>
      <c r="B131" s="351"/>
      <c r="C131" s="351"/>
      <c r="D131" s="275">
        <v>2023</v>
      </c>
      <c r="E131" s="111" t="s">
        <v>219</v>
      </c>
      <c r="F131" s="87">
        <f t="shared" si="35"/>
        <v>21.1</v>
      </c>
      <c r="G131" s="190">
        <v>0</v>
      </c>
      <c r="H131" s="190">
        <v>0</v>
      </c>
      <c r="I131" s="190">
        <v>21.1</v>
      </c>
      <c r="J131" s="190">
        <v>0</v>
      </c>
      <c r="K131" s="190">
        <v>0</v>
      </c>
      <c r="L131" s="112" t="s">
        <v>295</v>
      </c>
      <c r="M131" s="88" t="str">
        <f>M129</f>
        <v>14 осіб</v>
      </c>
      <c r="P131" s="11"/>
      <c r="Q131" s="11"/>
      <c r="R131" s="11"/>
    </row>
    <row r="132" spans="1:18" ht="67.599999999999994" customHeight="1">
      <c r="A132" s="344"/>
      <c r="B132" s="349">
        <v>5</v>
      </c>
      <c r="C132" s="349" t="s">
        <v>298</v>
      </c>
      <c r="D132" s="275">
        <v>2021</v>
      </c>
      <c r="E132" s="111" t="s">
        <v>219</v>
      </c>
      <c r="F132" s="87">
        <f>G132+H132+I132+J132+K132</f>
        <v>202.5</v>
      </c>
      <c r="G132" s="190">
        <v>0</v>
      </c>
      <c r="H132" s="190">
        <v>0</v>
      </c>
      <c r="I132" s="190">
        <v>202.5</v>
      </c>
      <c r="J132" s="190">
        <v>0</v>
      </c>
      <c r="K132" s="190">
        <v>0</v>
      </c>
      <c r="L132" s="112" t="s">
        <v>279</v>
      </c>
      <c r="M132" s="89" t="s">
        <v>300</v>
      </c>
      <c r="P132" s="43">
        <v>20</v>
      </c>
      <c r="Q132" s="11"/>
      <c r="R132" s="11"/>
    </row>
    <row r="133" spans="1:18" ht="67.599999999999994" customHeight="1">
      <c r="A133" s="344"/>
      <c r="B133" s="350"/>
      <c r="C133" s="350"/>
      <c r="D133" s="275">
        <v>2022</v>
      </c>
      <c r="E133" s="111" t="s">
        <v>219</v>
      </c>
      <c r="F133" s="87">
        <f t="shared" ref="F133:F134" si="36">G133+H133+I133+J133+K133</f>
        <v>218.7</v>
      </c>
      <c r="G133" s="190">
        <v>0</v>
      </c>
      <c r="H133" s="190">
        <v>0</v>
      </c>
      <c r="I133" s="190">
        <v>218.7</v>
      </c>
      <c r="J133" s="190">
        <v>0</v>
      </c>
      <c r="K133" s="190">
        <v>0</v>
      </c>
      <c r="L133" s="112" t="s">
        <v>279</v>
      </c>
      <c r="M133" s="89" t="str">
        <f>M132</f>
        <v>149 осіб</v>
      </c>
      <c r="P133" s="43"/>
      <c r="Q133" s="11"/>
      <c r="R133" s="11"/>
    </row>
    <row r="134" spans="1:18" ht="67.599999999999994" customHeight="1">
      <c r="A134" s="344"/>
      <c r="B134" s="351"/>
      <c r="C134" s="351"/>
      <c r="D134" s="275">
        <v>2023</v>
      </c>
      <c r="E134" s="111" t="s">
        <v>219</v>
      </c>
      <c r="F134" s="87">
        <f t="shared" si="36"/>
        <v>241</v>
      </c>
      <c r="G134" s="190">
        <v>0</v>
      </c>
      <c r="H134" s="190">
        <v>0</v>
      </c>
      <c r="I134" s="190">
        <v>230.3</v>
      </c>
      <c r="J134" s="190">
        <v>0</v>
      </c>
      <c r="K134" s="190">
        <v>10.7</v>
      </c>
      <c r="L134" s="112" t="s">
        <v>279</v>
      </c>
      <c r="M134" s="89" t="str">
        <f>M132</f>
        <v>149 осіб</v>
      </c>
      <c r="P134" s="43"/>
      <c r="Q134" s="11"/>
      <c r="R134" s="11"/>
    </row>
    <row r="135" spans="1:18" s="265" customFormat="1" ht="16.55" customHeight="1">
      <c r="A135" s="344"/>
      <c r="B135" s="277"/>
      <c r="C135" s="278" t="s">
        <v>304</v>
      </c>
      <c r="D135" s="279"/>
      <c r="E135" s="277"/>
      <c r="F135" s="280"/>
      <c r="G135" s="280"/>
      <c r="H135" s="280"/>
      <c r="I135" s="280"/>
      <c r="J135" s="280"/>
      <c r="K135" s="280"/>
      <c r="L135" s="281"/>
      <c r="M135" s="282"/>
      <c r="P135" s="267"/>
      <c r="Q135" s="267"/>
      <c r="R135" s="267"/>
    </row>
    <row r="136" spans="1:18" ht="70.55" customHeight="1">
      <c r="A136" s="344"/>
      <c r="B136" s="343">
        <v>1</v>
      </c>
      <c r="C136" s="343" t="s">
        <v>301</v>
      </c>
      <c r="D136" s="275">
        <v>2021</v>
      </c>
      <c r="E136" s="43" t="s">
        <v>219</v>
      </c>
      <c r="F136" s="87">
        <f>G136+H136+I136+J136+K136</f>
        <v>5000</v>
      </c>
      <c r="G136" s="190">
        <v>0</v>
      </c>
      <c r="H136" s="190">
        <v>0</v>
      </c>
      <c r="I136" s="190">
        <v>5000</v>
      </c>
      <c r="J136" s="190">
        <v>0</v>
      </c>
      <c r="K136" s="190">
        <v>0</v>
      </c>
      <c r="L136" s="43" t="s">
        <v>302</v>
      </c>
      <c r="M136" s="42" t="s">
        <v>421</v>
      </c>
      <c r="P136" s="11"/>
      <c r="Q136" s="11"/>
      <c r="R136" s="11"/>
    </row>
    <row r="137" spans="1:18" ht="75.8" customHeight="1">
      <c r="A137" s="344"/>
      <c r="B137" s="344"/>
      <c r="C137" s="344"/>
      <c r="D137" s="275">
        <v>2022</v>
      </c>
      <c r="E137" s="43" t="s">
        <v>219</v>
      </c>
      <c r="F137" s="87">
        <f t="shared" ref="F137:F138" si="37">G137+H137+I137+J137+K137</f>
        <v>6684.2</v>
      </c>
      <c r="G137" s="190">
        <v>0</v>
      </c>
      <c r="H137" s="190">
        <v>0</v>
      </c>
      <c r="I137" s="190">
        <v>6684.2</v>
      </c>
      <c r="J137" s="190">
        <v>0</v>
      </c>
      <c r="K137" s="190">
        <v>0</v>
      </c>
      <c r="L137" s="43" t="s">
        <v>302</v>
      </c>
      <c r="M137" s="42" t="str">
        <f>M136</f>
        <v>6 од.</v>
      </c>
      <c r="P137" s="11"/>
      <c r="Q137" s="11"/>
      <c r="R137" s="11"/>
    </row>
    <row r="138" spans="1:18" ht="72" customHeight="1">
      <c r="A138" s="344"/>
      <c r="B138" s="345"/>
      <c r="C138" s="345"/>
      <c r="D138" s="275">
        <v>2023</v>
      </c>
      <c r="E138" s="43" t="s">
        <v>219</v>
      </c>
      <c r="F138" s="87">
        <f t="shared" si="37"/>
        <v>12752.000000000002</v>
      </c>
      <c r="G138" s="190">
        <v>6.6</v>
      </c>
      <c r="H138" s="190">
        <v>0</v>
      </c>
      <c r="I138" s="190">
        <v>7670</v>
      </c>
      <c r="J138" s="190">
        <v>3870.8</v>
      </c>
      <c r="K138" s="190">
        <v>1204.5999999999999</v>
      </c>
      <c r="L138" s="43" t="s">
        <v>302</v>
      </c>
      <c r="M138" s="42" t="str">
        <f>M136</f>
        <v>6 од.</v>
      </c>
      <c r="P138" s="11"/>
      <c r="Q138" s="11"/>
      <c r="R138" s="11"/>
    </row>
    <row r="139" spans="1:18" ht="51.05" customHeight="1">
      <c r="A139" s="344"/>
      <c r="B139" s="343">
        <v>2</v>
      </c>
      <c r="C139" s="343" t="s">
        <v>303</v>
      </c>
      <c r="D139" s="275">
        <v>2021</v>
      </c>
      <c r="E139" s="43" t="s">
        <v>219</v>
      </c>
      <c r="F139" s="87">
        <f>G139+H139+I139+J139+K139</f>
        <v>8601</v>
      </c>
      <c r="G139" s="190">
        <v>0</v>
      </c>
      <c r="H139" s="190">
        <v>0</v>
      </c>
      <c r="I139" s="190">
        <v>8601</v>
      </c>
      <c r="J139" s="190">
        <v>0</v>
      </c>
      <c r="K139" s="190">
        <v>0</v>
      </c>
      <c r="L139" s="43" t="s">
        <v>307</v>
      </c>
      <c r="M139" s="42" t="s">
        <v>28</v>
      </c>
      <c r="P139" s="11"/>
      <c r="Q139" s="11"/>
      <c r="R139" s="11"/>
    </row>
    <row r="140" spans="1:18" ht="56.95" customHeight="1">
      <c r="A140" s="344"/>
      <c r="B140" s="344"/>
      <c r="C140" s="344"/>
      <c r="D140" s="275">
        <v>2022</v>
      </c>
      <c r="E140" s="43" t="s">
        <v>219</v>
      </c>
      <c r="F140" s="87">
        <f t="shared" ref="F140:F156" si="38">G140+H140+I140+J140+K140</f>
        <v>8690.6</v>
      </c>
      <c r="G140" s="190">
        <v>0</v>
      </c>
      <c r="H140" s="190">
        <v>0</v>
      </c>
      <c r="I140" s="190">
        <v>8690.6</v>
      </c>
      <c r="J140" s="190">
        <v>0</v>
      </c>
      <c r="K140" s="190">
        <v>0</v>
      </c>
      <c r="L140" s="43" t="s">
        <v>307</v>
      </c>
      <c r="M140" s="42" t="str">
        <f>M139</f>
        <v>4 од.</v>
      </c>
      <c r="P140" s="11"/>
      <c r="Q140" s="11"/>
      <c r="R140" s="11"/>
    </row>
    <row r="141" spans="1:18" ht="122.25" customHeight="1">
      <c r="A141" s="345"/>
      <c r="B141" s="345"/>
      <c r="C141" s="345"/>
      <c r="D141" s="275">
        <v>2023</v>
      </c>
      <c r="E141" s="43" t="s">
        <v>219</v>
      </c>
      <c r="F141" s="87">
        <f t="shared" si="38"/>
        <v>8093.4000000000005</v>
      </c>
      <c r="G141" s="190">
        <v>0</v>
      </c>
      <c r="H141" s="190">
        <v>0</v>
      </c>
      <c r="I141" s="190">
        <v>7578.6</v>
      </c>
      <c r="J141" s="190">
        <v>0</v>
      </c>
      <c r="K141" s="190">
        <v>514.79999999999995</v>
      </c>
      <c r="L141" s="43" t="s">
        <v>307</v>
      </c>
      <c r="M141" s="42" t="str">
        <f>M139</f>
        <v>4 од.</v>
      </c>
      <c r="P141" s="11"/>
      <c r="Q141" s="11"/>
      <c r="R141" s="11"/>
    </row>
    <row r="142" spans="1:18" ht="56.95" customHeight="1">
      <c r="A142" s="343" t="s">
        <v>1072</v>
      </c>
      <c r="B142" s="343">
        <v>1</v>
      </c>
      <c r="C142" s="343" t="s">
        <v>698</v>
      </c>
      <c r="D142" s="275">
        <v>2021</v>
      </c>
      <c r="E142" s="43" t="s">
        <v>219</v>
      </c>
      <c r="F142" s="87">
        <f t="shared" si="38"/>
        <v>0</v>
      </c>
      <c r="G142" s="190">
        <v>0</v>
      </c>
      <c r="H142" s="190">
        <v>0</v>
      </c>
      <c r="I142" s="190">
        <v>0</v>
      </c>
      <c r="J142" s="190">
        <v>0</v>
      </c>
      <c r="K142" s="190">
        <v>0</v>
      </c>
      <c r="L142" s="43" t="s">
        <v>307</v>
      </c>
      <c r="M142" s="43" t="s">
        <v>142</v>
      </c>
      <c r="P142" s="11"/>
      <c r="Q142" s="11"/>
      <c r="R142" s="11"/>
    </row>
    <row r="143" spans="1:18" ht="66.8" customHeight="1">
      <c r="A143" s="344"/>
      <c r="B143" s="344"/>
      <c r="C143" s="344"/>
      <c r="D143" s="275">
        <v>2022</v>
      </c>
      <c r="E143" s="43" t="s">
        <v>219</v>
      </c>
      <c r="F143" s="87">
        <f t="shared" si="38"/>
        <v>0</v>
      </c>
      <c r="G143" s="190">
        <v>0</v>
      </c>
      <c r="H143" s="190">
        <v>0</v>
      </c>
      <c r="I143" s="190">
        <v>0</v>
      </c>
      <c r="J143" s="190">
        <v>0</v>
      </c>
      <c r="K143" s="190">
        <v>0</v>
      </c>
      <c r="L143" s="43" t="s">
        <v>307</v>
      </c>
      <c r="M143" s="43" t="str">
        <f>M142</f>
        <v>1 од.</v>
      </c>
      <c r="P143" s="11"/>
      <c r="Q143" s="11"/>
      <c r="R143" s="11"/>
    </row>
    <row r="144" spans="1:18" ht="66.8" customHeight="1">
      <c r="A144" s="344"/>
      <c r="B144" s="345"/>
      <c r="C144" s="345"/>
      <c r="D144" s="275">
        <v>2023</v>
      </c>
      <c r="E144" s="43" t="s">
        <v>219</v>
      </c>
      <c r="F144" s="87">
        <f t="shared" si="38"/>
        <v>429.13200000000001</v>
      </c>
      <c r="G144" s="190">
        <v>0</v>
      </c>
      <c r="H144" s="190">
        <v>0</v>
      </c>
      <c r="I144" s="190">
        <v>429.13200000000001</v>
      </c>
      <c r="J144" s="190">
        <v>0</v>
      </c>
      <c r="K144" s="190">
        <v>0</v>
      </c>
      <c r="L144" s="43" t="s">
        <v>307</v>
      </c>
      <c r="M144" s="43" t="str">
        <f>M142</f>
        <v>1 од.</v>
      </c>
      <c r="P144" s="11"/>
      <c r="Q144" s="11"/>
      <c r="R144" s="11"/>
    </row>
    <row r="145" spans="1:18" ht="65.3" customHeight="1">
      <c r="A145" s="344"/>
      <c r="B145" s="343">
        <v>2</v>
      </c>
      <c r="C145" s="343" t="s">
        <v>699</v>
      </c>
      <c r="D145" s="275">
        <v>2021</v>
      </c>
      <c r="E145" s="43" t="s">
        <v>219</v>
      </c>
      <c r="F145" s="87">
        <f t="shared" si="38"/>
        <v>0</v>
      </c>
      <c r="G145" s="190">
        <v>0</v>
      </c>
      <c r="H145" s="190">
        <v>0</v>
      </c>
      <c r="I145" s="190">
        <v>0</v>
      </c>
      <c r="J145" s="190">
        <v>0</v>
      </c>
      <c r="K145" s="190">
        <v>0</v>
      </c>
      <c r="L145" s="43" t="s">
        <v>307</v>
      </c>
      <c r="M145" s="43" t="s">
        <v>142</v>
      </c>
      <c r="P145" s="11"/>
      <c r="Q145" s="11"/>
      <c r="R145" s="11"/>
    </row>
    <row r="146" spans="1:18" ht="50.25" customHeight="1">
      <c r="A146" s="344"/>
      <c r="B146" s="344"/>
      <c r="C146" s="344"/>
      <c r="D146" s="275">
        <v>2022</v>
      </c>
      <c r="E146" s="43" t="s">
        <v>219</v>
      </c>
      <c r="F146" s="87">
        <f t="shared" si="38"/>
        <v>0</v>
      </c>
      <c r="G146" s="190">
        <v>0</v>
      </c>
      <c r="H146" s="190">
        <v>0</v>
      </c>
      <c r="I146" s="190">
        <v>0</v>
      </c>
      <c r="J146" s="190">
        <v>0</v>
      </c>
      <c r="K146" s="190">
        <v>0</v>
      </c>
      <c r="L146" s="43" t="s">
        <v>307</v>
      </c>
      <c r="M146" s="43" t="str">
        <f>M145</f>
        <v>1 од.</v>
      </c>
      <c r="P146" s="11"/>
      <c r="Q146" s="11"/>
      <c r="R146" s="11"/>
    </row>
    <row r="147" spans="1:18" ht="52.55" customHeight="1">
      <c r="A147" s="344"/>
      <c r="B147" s="345"/>
      <c r="C147" s="345"/>
      <c r="D147" s="275">
        <v>2023</v>
      </c>
      <c r="E147" s="43" t="s">
        <v>219</v>
      </c>
      <c r="F147" s="87">
        <f t="shared" si="38"/>
        <v>1400</v>
      </c>
      <c r="G147" s="190">
        <v>0</v>
      </c>
      <c r="H147" s="190">
        <v>0</v>
      </c>
      <c r="I147" s="190">
        <v>1400</v>
      </c>
      <c r="J147" s="190">
        <v>0</v>
      </c>
      <c r="K147" s="190">
        <v>0</v>
      </c>
      <c r="L147" s="43" t="s">
        <v>307</v>
      </c>
      <c r="M147" s="43" t="str">
        <f>M145</f>
        <v>1 од.</v>
      </c>
      <c r="P147" s="11"/>
      <c r="Q147" s="11"/>
      <c r="R147" s="11"/>
    </row>
    <row r="148" spans="1:18" ht="105.75" customHeight="1">
      <c r="A148" s="344"/>
      <c r="B148" s="343">
        <v>3</v>
      </c>
      <c r="C148" s="343" t="s">
        <v>732</v>
      </c>
      <c r="D148" s="275">
        <v>2021</v>
      </c>
      <c r="E148" s="43" t="s">
        <v>305</v>
      </c>
      <c r="F148" s="87">
        <f t="shared" si="38"/>
        <v>0</v>
      </c>
      <c r="G148" s="190">
        <v>0</v>
      </c>
      <c r="H148" s="190">
        <v>0</v>
      </c>
      <c r="I148" s="190">
        <v>0</v>
      </c>
      <c r="J148" s="190">
        <v>0</v>
      </c>
      <c r="K148" s="190">
        <v>0</v>
      </c>
      <c r="L148" s="43" t="s">
        <v>306</v>
      </c>
      <c r="M148" s="43" t="s">
        <v>142</v>
      </c>
      <c r="P148" s="11"/>
      <c r="Q148" s="11"/>
      <c r="R148" s="11"/>
    </row>
    <row r="149" spans="1:18" ht="98.2" customHeight="1">
      <c r="A149" s="344"/>
      <c r="B149" s="344"/>
      <c r="C149" s="344"/>
      <c r="D149" s="275">
        <v>2022</v>
      </c>
      <c r="E149" s="43" t="s">
        <v>305</v>
      </c>
      <c r="F149" s="87">
        <f t="shared" si="38"/>
        <v>0</v>
      </c>
      <c r="G149" s="190">
        <v>0</v>
      </c>
      <c r="H149" s="190">
        <v>0</v>
      </c>
      <c r="I149" s="190">
        <v>0</v>
      </c>
      <c r="J149" s="190">
        <v>0</v>
      </c>
      <c r="K149" s="190">
        <v>0</v>
      </c>
      <c r="L149" s="43" t="s">
        <v>306</v>
      </c>
      <c r="M149" s="43" t="str">
        <f>M148</f>
        <v>1 од.</v>
      </c>
      <c r="P149" s="11"/>
      <c r="Q149" s="11"/>
      <c r="R149" s="11"/>
    </row>
    <row r="150" spans="1:18" ht="98.2" customHeight="1">
      <c r="A150" s="344"/>
      <c r="B150" s="345"/>
      <c r="C150" s="345"/>
      <c r="D150" s="275">
        <v>2023</v>
      </c>
      <c r="E150" s="43" t="s">
        <v>305</v>
      </c>
      <c r="F150" s="87">
        <f t="shared" si="38"/>
        <v>300</v>
      </c>
      <c r="G150" s="190">
        <v>0</v>
      </c>
      <c r="H150" s="190">
        <v>0</v>
      </c>
      <c r="I150" s="190">
        <v>300</v>
      </c>
      <c r="J150" s="190">
        <v>0</v>
      </c>
      <c r="K150" s="190">
        <v>0</v>
      </c>
      <c r="L150" s="43" t="s">
        <v>306</v>
      </c>
      <c r="M150" s="43" t="str">
        <f>M148</f>
        <v>1 од.</v>
      </c>
      <c r="P150" s="11"/>
      <c r="Q150" s="11"/>
      <c r="R150" s="11"/>
    </row>
    <row r="151" spans="1:18" ht="84.8" customHeight="1">
      <c r="A151" s="344"/>
      <c r="B151" s="343">
        <v>4</v>
      </c>
      <c r="C151" s="343" t="s">
        <v>782</v>
      </c>
      <c r="D151" s="275">
        <v>2021</v>
      </c>
      <c r="E151" s="43" t="s">
        <v>305</v>
      </c>
      <c r="F151" s="87">
        <f t="shared" si="38"/>
        <v>0</v>
      </c>
      <c r="G151" s="190">
        <v>0</v>
      </c>
      <c r="H151" s="190">
        <v>0</v>
      </c>
      <c r="I151" s="190">
        <v>0</v>
      </c>
      <c r="J151" s="190">
        <v>0</v>
      </c>
      <c r="K151" s="190">
        <v>0</v>
      </c>
      <c r="L151" s="43" t="s">
        <v>781</v>
      </c>
      <c r="M151" s="43" t="s">
        <v>664</v>
      </c>
      <c r="P151" s="11"/>
      <c r="Q151" s="11"/>
      <c r="R151" s="11"/>
    </row>
    <row r="152" spans="1:18" ht="86.25" customHeight="1">
      <c r="A152" s="344"/>
      <c r="B152" s="344"/>
      <c r="C152" s="344"/>
      <c r="D152" s="275">
        <v>2022</v>
      </c>
      <c r="E152" s="43" t="s">
        <v>305</v>
      </c>
      <c r="F152" s="87">
        <f t="shared" si="38"/>
        <v>0</v>
      </c>
      <c r="G152" s="190">
        <v>0</v>
      </c>
      <c r="H152" s="190">
        <v>0</v>
      </c>
      <c r="I152" s="64"/>
      <c r="J152" s="190">
        <v>0</v>
      </c>
      <c r="K152" s="190">
        <v>0</v>
      </c>
      <c r="L152" s="43" t="s">
        <v>781</v>
      </c>
      <c r="M152" s="43" t="str">
        <f>M151</f>
        <v>4/1 од.</v>
      </c>
      <c r="P152" s="11"/>
      <c r="Q152" s="11"/>
      <c r="R152" s="105"/>
    </row>
    <row r="153" spans="1:18" ht="84.8" customHeight="1">
      <c r="A153" s="344"/>
      <c r="B153" s="345"/>
      <c r="C153" s="345"/>
      <c r="D153" s="275">
        <v>2023</v>
      </c>
      <c r="E153" s="43" t="s">
        <v>305</v>
      </c>
      <c r="F153" s="87">
        <f t="shared" si="38"/>
        <v>200</v>
      </c>
      <c r="G153" s="190">
        <v>0</v>
      </c>
      <c r="H153" s="190">
        <v>0</v>
      </c>
      <c r="I153" s="190">
        <v>200</v>
      </c>
      <c r="J153" s="190">
        <v>0</v>
      </c>
      <c r="K153" s="190">
        <v>0</v>
      </c>
      <c r="L153" s="43" t="s">
        <v>781</v>
      </c>
      <c r="M153" s="43" t="str">
        <f>M151</f>
        <v>4/1 од.</v>
      </c>
      <c r="P153" s="11"/>
      <c r="Q153" s="11"/>
      <c r="R153" s="105"/>
    </row>
    <row r="154" spans="1:18" ht="90" customHeight="1">
      <c r="A154" s="344"/>
      <c r="B154" s="343">
        <v>5</v>
      </c>
      <c r="C154" s="343" t="s">
        <v>1074</v>
      </c>
      <c r="D154" s="275">
        <v>2021</v>
      </c>
      <c r="E154" s="43" t="s">
        <v>305</v>
      </c>
      <c r="F154" s="87">
        <f t="shared" si="38"/>
        <v>0</v>
      </c>
      <c r="G154" s="190">
        <v>0</v>
      </c>
      <c r="H154" s="190">
        <v>0</v>
      </c>
      <c r="I154" s="190">
        <v>0</v>
      </c>
      <c r="J154" s="190">
        <v>0</v>
      </c>
      <c r="K154" s="190">
        <v>0</v>
      </c>
      <c r="L154" s="43" t="s">
        <v>781</v>
      </c>
      <c r="M154" s="43" t="s">
        <v>664</v>
      </c>
      <c r="P154" s="11"/>
      <c r="Q154" s="11"/>
      <c r="R154" s="105"/>
    </row>
    <row r="155" spans="1:18" ht="96.05" customHeight="1">
      <c r="A155" s="344"/>
      <c r="B155" s="344"/>
      <c r="C155" s="344"/>
      <c r="D155" s="275">
        <v>2022</v>
      </c>
      <c r="E155" s="43" t="s">
        <v>305</v>
      </c>
      <c r="F155" s="87">
        <f t="shared" si="38"/>
        <v>0</v>
      </c>
      <c r="G155" s="190">
        <v>0</v>
      </c>
      <c r="H155" s="190">
        <v>0</v>
      </c>
      <c r="I155" s="190">
        <v>0</v>
      </c>
      <c r="J155" s="190">
        <v>0</v>
      </c>
      <c r="K155" s="190">
        <v>0</v>
      </c>
      <c r="L155" s="43" t="s">
        <v>781</v>
      </c>
      <c r="M155" s="43" t="str">
        <f>M154</f>
        <v>4/1 од.</v>
      </c>
      <c r="P155" s="11"/>
      <c r="Q155" s="11"/>
      <c r="R155" s="105"/>
    </row>
    <row r="156" spans="1:18" ht="88.55" customHeight="1">
      <c r="A156" s="345"/>
      <c r="B156" s="345"/>
      <c r="C156" s="345"/>
      <c r="D156" s="275">
        <v>2023</v>
      </c>
      <c r="E156" s="43" t="s">
        <v>305</v>
      </c>
      <c r="F156" s="87">
        <f t="shared" si="38"/>
        <v>985.73299999999995</v>
      </c>
      <c r="G156" s="190">
        <v>0</v>
      </c>
      <c r="H156" s="190">
        <v>0</v>
      </c>
      <c r="I156" s="190">
        <v>985.73299999999995</v>
      </c>
      <c r="J156" s="190">
        <v>0</v>
      </c>
      <c r="K156" s="190">
        <v>0</v>
      </c>
      <c r="L156" s="43" t="s">
        <v>781</v>
      </c>
      <c r="M156" s="43" t="str">
        <f>M154</f>
        <v>4/1 од.</v>
      </c>
      <c r="P156" s="11"/>
      <c r="Q156" s="11"/>
      <c r="R156" s="105"/>
    </row>
    <row r="157" spans="1:18" ht="22.6" customHeight="1">
      <c r="A157" s="293" t="s">
        <v>1081</v>
      </c>
      <c r="B157" s="294"/>
      <c r="C157" s="295"/>
      <c r="D157" s="275">
        <v>2021</v>
      </c>
      <c r="E157" s="43"/>
      <c r="F157" s="291">
        <f>G157+H157+I157+J157+K157</f>
        <v>74652.149999999994</v>
      </c>
      <c r="G157" s="87">
        <f>G11+G14+G17+G20+G23+G27+G30+G34+G37+G40+G43+G46+G50+G53+G56+G60+G63+G67+G70+G73+G77+G80+G84+G87+G91+G94+G97+G100+G103+G106+G110+G113+G116+G120+G123+G126+G129+G132+G136+G139+G142+G145+G148+G151+G154</f>
        <v>0</v>
      </c>
      <c r="H157" s="87">
        <f t="shared" ref="H157:K157" si="39">H11+H14+H17+H20+H23+H27+H30+H34+H37+H40+H43+H46+H50+H53+H56+H60+H63+H67+H70+H73+H77+H80+H84+H87+H91+H94+H97+H100+H103+H106+H110+H113+H116+H120+H123+H126+H129+H132+H136+H139+H142+H145+H148+H151+H154</f>
        <v>0</v>
      </c>
      <c r="I157" s="87">
        <f t="shared" si="39"/>
        <v>74652.149999999994</v>
      </c>
      <c r="J157" s="87">
        <f t="shared" si="39"/>
        <v>0</v>
      </c>
      <c r="K157" s="87">
        <f t="shared" si="39"/>
        <v>0</v>
      </c>
      <c r="L157" s="43"/>
      <c r="M157" s="43"/>
      <c r="P157" s="11"/>
      <c r="Q157" s="11"/>
      <c r="R157" s="105"/>
    </row>
    <row r="158" spans="1:18" ht="24.75" customHeight="1">
      <c r="A158" s="296"/>
      <c r="B158" s="297"/>
      <c r="C158" s="298"/>
      <c r="D158" s="275">
        <v>2022</v>
      </c>
      <c r="E158" s="43"/>
      <c r="F158" s="291">
        <f t="shared" ref="F158:F159" si="40">G158+H158+I158+J158+K158</f>
        <v>68418.499999999985</v>
      </c>
      <c r="G158" s="87">
        <f t="shared" ref="G158:K158" si="41">G12+G15+G18+G21+G24+G28+G31+G35+G38+G41+G44+G47+G51+G54+G57+G61+G64+G68+G71+G74+G78+G81+G85+G88+G92+G95+G98+G101+G104+G107+G111+G114+G117+G121+G124+G127+G130+G133+G137+G140+G143+G146+G149+G152+G155</f>
        <v>0</v>
      </c>
      <c r="H158" s="87">
        <f t="shared" si="41"/>
        <v>0</v>
      </c>
      <c r="I158" s="87">
        <f t="shared" si="41"/>
        <v>68418.499999999985</v>
      </c>
      <c r="J158" s="87">
        <f t="shared" si="41"/>
        <v>0</v>
      </c>
      <c r="K158" s="87">
        <f t="shared" si="41"/>
        <v>0</v>
      </c>
      <c r="L158" s="43"/>
      <c r="M158" s="43"/>
      <c r="P158" s="11"/>
      <c r="Q158" s="11"/>
      <c r="R158" s="105"/>
    </row>
    <row r="159" spans="1:18" ht="24.75" customHeight="1">
      <c r="A159" s="296"/>
      <c r="B159" s="297"/>
      <c r="C159" s="298"/>
      <c r="D159" s="275">
        <v>2023</v>
      </c>
      <c r="E159" s="43"/>
      <c r="F159" s="291">
        <f t="shared" si="40"/>
        <v>98713.464999999982</v>
      </c>
      <c r="G159" s="87">
        <f t="shared" ref="G159:K159" si="42">G13+G16+G19+G22+G25+G29+G32+G36+G39+G42+G45+G48+G52+G55+G58+G62+G65+G69+G72+G75+G79+G82+G86+G89+G93+G96+G99+G102+G105+G108+G112+G115+G118+G122+G125+G128+G131+G134+G138+G141+G144+G147+G150+G153+G156</f>
        <v>8391.5</v>
      </c>
      <c r="H159" s="87">
        <f t="shared" si="42"/>
        <v>0</v>
      </c>
      <c r="I159" s="87">
        <f t="shared" si="42"/>
        <v>77955.864999999991</v>
      </c>
      <c r="J159" s="87">
        <f t="shared" si="42"/>
        <v>9480.4</v>
      </c>
      <c r="K159" s="87">
        <f t="shared" si="42"/>
        <v>2885.7</v>
      </c>
      <c r="L159" s="43"/>
      <c r="M159" s="43"/>
      <c r="P159" s="11"/>
      <c r="Q159" s="11"/>
      <c r="R159" s="105"/>
    </row>
    <row r="160" spans="1:18" ht="34.549999999999997" customHeight="1">
      <c r="A160" s="299"/>
      <c r="B160" s="300"/>
      <c r="C160" s="301"/>
      <c r="D160" s="70" t="s">
        <v>1080</v>
      </c>
      <c r="E160" s="44"/>
      <c r="F160" s="15">
        <f>G160+H160+I160+J160+K160</f>
        <v>241784.11499999996</v>
      </c>
      <c r="G160" s="15">
        <f t="shared" ref="G160:J160" si="43">G157+G158+G159</f>
        <v>8391.5</v>
      </c>
      <c r="H160" s="15">
        <f t="shared" si="43"/>
        <v>0</v>
      </c>
      <c r="I160" s="15">
        <f t="shared" si="43"/>
        <v>221026.51499999996</v>
      </c>
      <c r="J160" s="15">
        <f t="shared" si="43"/>
        <v>9480.4</v>
      </c>
      <c r="K160" s="15">
        <f>K157+K158+K159</f>
        <v>2885.7</v>
      </c>
      <c r="L160" s="44"/>
      <c r="M160" s="44"/>
      <c r="N160" s="38"/>
      <c r="P160" s="270"/>
      <c r="Q160" s="11"/>
    </row>
    <row r="161" spans="1:14" ht="15.05" hidden="1" customHeight="1">
      <c r="A161" s="342" t="s">
        <v>841</v>
      </c>
      <c r="B161" s="342"/>
      <c r="C161" s="342"/>
      <c r="D161" s="342"/>
      <c r="E161" s="342"/>
      <c r="F161" s="342"/>
      <c r="G161" s="342"/>
      <c r="H161" s="342"/>
      <c r="I161" s="342"/>
      <c r="J161" s="342"/>
      <c r="K161" s="342"/>
      <c r="L161" s="342"/>
      <c r="M161" s="342"/>
      <c r="N161" s="38"/>
    </row>
    <row r="162" spans="1:14" ht="31.6" hidden="1" customHeight="1">
      <c r="A162" s="305" t="s">
        <v>360</v>
      </c>
      <c r="B162" s="43"/>
      <c r="C162" s="40" t="s">
        <v>361</v>
      </c>
      <c r="D162" s="43"/>
      <c r="E162" s="20"/>
      <c r="F162" s="113"/>
      <c r="G162" s="113"/>
      <c r="H162" s="113"/>
      <c r="I162" s="113"/>
      <c r="J162" s="113"/>
      <c r="K162" s="113"/>
      <c r="L162" s="29"/>
      <c r="M162" s="43"/>
    </row>
    <row r="163" spans="1:14" ht="223.55" hidden="1" customHeight="1">
      <c r="A163" s="305"/>
      <c r="B163" s="43">
        <v>1</v>
      </c>
      <c r="C163" s="29" t="s">
        <v>364</v>
      </c>
      <c r="D163" s="43">
        <v>2023</v>
      </c>
      <c r="E163" s="43" t="s">
        <v>362</v>
      </c>
      <c r="F163" s="32">
        <f>G163+H163+I163+J163+K163</f>
        <v>137</v>
      </c>
      <c r="G163" s="32"/>
      <c r="H163" s="32"/>
      <c r="I163" s="32">
        <v>137</v>
      </c>
      <c r="J163" s="113"/>
      <c r="K163" s="113"/>
      <c r="L163" s="43" t="s">
        <v>363</v>
      </c>
      <c r="M163" s="43" t="s">
        <v>157</v>
      </c>
    </row>
    <row r="164" spans="1:14" ht="173.95" hidden="1" customHeight="1">
      <c r="A164" s="305"/>
      <c r="B164" s="43">
        <v>2</v>
      </c>
      <c r="C164" s="29" t="s">
        <v>390</v>
      </c>
      <c r="D164" s="43">
        <v>2023</v>
      </c>
      <c r="E164" s="43" t="s">
        <v>362</v>
      </c>
      <c r="F164" s="32">
        <f>G164+H164+I164+J164+K164</f>
        <v>5</v>
      </c>
      <c r="G164" s="113"/>
      <c r="H164" s="113"/>
      <c r="I164" s="32">
        <v>5</v>
      </c>
      <c r="J164" s="113"/>
      <c r="K164" s="113"/>
      <c r="L164" s="43" t="s">
        <v>363</v>
      </c>
      <c r="M164" s="43" t="s">
        <v>144</v>
      </c>
    </row>
    <row r="165" spans="1:14" ht="46.5" hidden="1" customHeight="1">
      <c r="A165" s="305"/>
      <c r="B165" s="43"/>
      <c r="C165" s="40" t="s">
        <v>365</v>
      </c>
      <c r="D165" s="43"/>
      <c r="E165" s="20"/>
      <c r="F165" s="39"/>
      <c r="G165" s="39"/>
      <c r="H165" s="39"/>
      <c r="I165" s="130"/>
      <c r="J165" s="113"/>
      <c r="K165" s="113"/>
      <c r="L165" s="29"/>
      <c r="M165" s="43"/>
    </row>
    <row r="166" spans="1:14" ht="63.85" hidden="1" customHeight="1">
      <c r="A166" s="305"/>
      <c r="B166" s="43">
        <v>1</v>
      </c>
      <c r="C166" s="29" t="s">
        <v>385</v>
      </c>
      <c r="D166" s="43">
        <v>2023</v>
      </c>
      <c r="E166" s="43" t="s">
        <v>362</v>
      </c>
      <c r="F166" s="32">
        <f>G166+H166+I166+J166+K166</f>
        <v>200</v>
      </c>
      <c r="G166" s="113"/>
      <c r="H166" s="113"/>
      <c r="I166" s="32">
        <v>200</v>
      </c>
      <c r="J166" s="113"/>
      <c r="K166" s="113"/>
      <c r="L166" s="43" t="s">
        <v>366</v>
      </c>
      <c r="M166" s="43" t="s">
        <v>200</v>
      </c>
    </row>
    <row r="167" spans="1:14" ht="68.25" hidden="1" customHeight="1">
      <c r="A167" s="305"/>
      <c r="B167" s="43">
        <v>2</v>
      </c>
      <c r="C167" s="29" t="s">
        <v>367</v>
      </c>
      <c r="D167" s="43">
        <v>2023</v>
      </c>
      <c r="E167" s="43" t="s">
        <v>362</v>
      </c>
      <c r="F167" s="32">
        <f>G167+H167+I167+J167+K167</f>
        <v>280</v>
      </c>
      <c r="G167" s="113"/>
      <c r="H167" s="113"/>
      <c r="I167" s="32">
        <v>280</v>
      </c>
      <c r="J167" s="113"/>
      <c r="K167" s="113"/>
      <c r="L167" s="43" t="s">
        <v>368</v>
      </c>
      <c r="M167" s="43" t="s">
        <v>136</v>
      </c>
    </row>
    <row r="168" spans="1:14" ht="64.5" hidden="1" customHeight="1">
      <c r="A168" s="305"/>
      <c r="B168" s="44"/>
      <c r="C168" s="40" t="s">
        <v>726</v>
      </c>
      <c r="D168" s="43"/>
      <c r="E168" s="20"/>
      <c r="F168" s="39"/>
      <c r="G168" s="113"/>
      <c r="H168" s="113"/>
      <c r="I168" s="131"/>
      <c r="J168" s="113"/>
      <c r="K168" s="113"/>
      <c r="L168" s="29"/>
      <c r="M168" s="43"/>
    </row>
    <row r="169" spans="1:14" ht="97.55" hidden="1" customHeight="1">
      <c r="A169" s="305"/>
      <c r="B169" s="3"/>
      <c r="C169" s="14" t="s">
        <v>372</v>
      </c>
      <c r="D169" s="3"/>
      <c r="E169" s="3"/>
      <c r="F169" s="3"/>
      <c r="G169" s="3"/>
      <c r="H169" s="3"/>
      <c r="I169" s="101"/>
      <c r="J169" s="3"/>
      <c r="K169" s="3"/>
      <c r="L169" s="3"/>
      <c r="M169" s="3"/>
    </row>
    <row r="170" spans="1:14" ht="15.75" hidden="1" customHeight="1">
      <c r="A170" s="305"/>
      <c r="B170" s="41"/>
      <c r="C170" s="40" t="s">
        <v>373</v>
      </c>
      <c r="D170" s="43"/>
      <c r="E170" s="43"/>
      <c r="F170" s="39"/>
      <c r="G170" s="39"/>
      <c r="H170" s="39"/>
      <c r="I170" s="131"/>
      <c r="J170" s="113"/>
      <c r="K170" s="113"/>
      <c r="L170" s="43"/>
      <c r="M170" s="43"/>
    </row>
    <row r="171" spans="1:14" ht="115.55" hidden="1" customHeight="1">
      <c r="A171" s="305"/>
      <c r="B171" s="43">
        <v>1</v>
      </c>
      <c r="C171" s="29" t="s">
        <v>742</v>
      </c>
      <c r="D171" s="43">
        <v>2023</v>
      </c>
      <c r="E171" s="43" t="s">
        <v>362</v>
      </c>
      <c r="F171" s="32">
        <f>G171+H171+I171+J171+K171</f>
        <v>1900</v>
      </c>
      <c r="G171" s="113"/>
      <c r="H171" s="113"/>
      <c r="I171" s="113">
        <v>1900</v>
      </c>
      <c r="J171" s="113"/>
      <c r="K171" s="113"/>
      <c r="L171" s="43" t="s">
        <v>374</v>
      </c>
      <c r="M171" s="43" t="s">
        <v>142</v>
      </c>
    </row>
    <row r="172" spans="1:14" ht="15.75" hidden="1" customHeight="1">
      <c r="A172" s="305"/>
      <c r="B172" s="44"/>
      <c r="C172" s="40" t="s">
        <v>370</v>
      </c>
      <c r="D172" s="43"/>
      <c r="E172" s="43"/>
      <c r="F172" s="39"/>
      <c r="G172" s="39"/>
      <c r="H172" s="39"/>
      <c r="I172" s="131"/>
      <c r="J172" s="113"/>
      <c r="K172" s="113"/>
      <c r="L172" s="43"/>
      <c r="M172" s="43"/>
    </row>
    <row r="173" spans="1:14" ht="54.85" hidden="1" customHeight="1">
      <c r="A173" s="305"/>
      <c r="B173" s="43">
        <v>1</v>
      </c>
      <c r="C173" s="29" t="s">
        <v>375</v>
      </c>
      <c r="D173" s="43">
        <v>2023</v>
      </c>
      <c r="E173" s="43" t="s">
        <v>362</v>
      </c>
      <c r="F173" s="32">
        <f>G173+H173+I173+J173+K173</f>
        <v>2800</v>
      </c>
      <c r="G173" s="32"/>
      <c r="H173" s="32"/>
      <c r="I173" s="32">
        <v>2800</v>
      </c>
      <c r="J173" s="113"/>
      <c r="K173" s="113"/>
      <c r="L173" s="43" t="s">
        <v>374</v>
      </c>
      <c r="M173" s="43" t="s">
        <v>142</v>
      </c>
    </row>
    <row r="174" spans="1:14" ht="33.049999999999997" hidden="1" customHeight="1">
      <c r="A174" s="305"/>
      <c r="B174" s="44"/>
      <c r="C174" s="40" t="s">
        <v>733</v>
      </c>
      <c r="D174" s="43"/>
      <c r="E174" s="43"/>
      <c r="F174" s="39"/>
      <c r="G174" s="39"/>
      <c r="H174" s="39"/>
      <c r="I174" s="131"/>
      <c r="J174" s="113"/>
      <c r="K174" s="113"/>
      <c r="L174" s="43"/>
      <c r="M174" s="43"/>
    </row>
    <row r="175" spans="1:14" ht="54.85" hidden="1" customHeight="1">
      <c r="A175" s="305"/>
      <c r="B175" s="43">
        <v>1</v>
      </c>
      <c r="C175" s="29" t="s">
        <v>700</v>
      </c>
      <c r="D175" s="43">
        <v>2023</v>
      </c>
      <c r="E175" s="43" t="s">
        <v>362</v>
      </c>
      <c r="F175" s="32">
        <f>G175+H175+I175+J175+K175</f>
        <v>800</v>
      </c>
      <c r="G175" s="32"/>
      <c r="H175" s="32"/>
      <c r="I175" s="32">
        <v>800</v>
      </c>
      <c r="J175" s="32"/>
      <c r="K175" s="32"/>
      <c r="L175" s="43" t="s">
        <v>374</v>
      </c>
      <c r="M175" s="42" t="s">
        <v>142</v>
      </c>
    </row>
    <row r="176" spans="1:14" ht="33.75" hidden="1" customHeight="1">
      <c r="A176" s="305"/>
      <c r="B176" s="44"/>
      <c r="C176" s="40" t="s">
        <v>376</v>
      </c>
      <c r="D176" s="43"/>
      <c r="E176" s="29"/>
      <c r="F176" s="32"/>
      <c r="G176" s="13"/>
      <c r="H176" s="13"/>
      <c r="I176" s="130"/>
      <c r="J176" s="13"/>
      <c r="K176" s="32"/>
      <c r="L176" s="113"/>
      <c r="M176" s="113"/>
    </row>
    <row r="177" spans="1:13" ht="51.05" hidden="1" customHeight="1">
      <c r="A177" s="305"/>
      <c r="B177" s="43">
        <v>1</v>
      </c>
      <c r="C177" s="29" t="s">
        <v>389</v>
      </c>
      <c r="D177" s="43">
        <v>2023</v>
      </c>
      <c r="E177" s="43" t="s">
        <v>362</v>
      </c>
      <c r="F177" s="32">
        <f>G177+H177+I177+J177+K177</f>
        <v>3350</v>
      </c>
      <c r="G177" s="32"/>
      <c r="H177" s="32"/>
      <c r="I177" s="32">
        <v>3100</v>
      </c>
      <c r="J177" s="32">
        <v>250</v>
      </c>
      <c r="K177" s="32"/>
      <c r="L177" s="43" t="s">
        <v>374</v>
      </c>
      <c r="M177" s="42" t="s">
        <v>388</v>
      </c>
    </row>
    <row r="178" spans="1:13" ht="78.75" hidden="1" customHeight="1">
      <c r="A178" s="305"/>
      <c r="B178" s="43">
        <v>2</v>
      </c>
      <c r="C178" s="29" t="s">
        <v>377</v>
      </c>
      <c r="D178" s="43">
        <v>2023</v>
      </c>
      <c r="E178" s="20" t="s">
        <v>369</v>
      </c>
      <c r="F178" s="32">
        <f>G178+H178+I178+J178+K178</f>
        <v>250</v>
      </c>
      <c r="G178" s="32"/>
      <c r="H178" s="32"/>
      <c r="I178" s="32">
        <v>250</v>
      </c>
      <c r="J178" s="32"/>
      <c r="K178" s="32"/>
      <c r="L178" s="43" t="s">
        <v>387</v>
      </c>
      <c r="M178" s="42" t="s">
        <v>144</v>
      </c>
    </row>
    <row r="179" spans="1:13" ht="64.5" hidden="1" customHeight="1">
      <c r="A179" s="305"/>
      <c r="B179" s="44"/>
      <c r="C179" s="40" t="s">
        <v>379</v>
      </c>
      <c r="D179" s="43"/>
      <c r="E179" s="20"/>
      <c r="F179" s="32"/>
      <c r="G179" s="30"/>
      <c r="H179" s="39"/>
      <c r="I179" s="131"/>
      <c r="J179" s="113"/>
      <c r="K179" s="113"/>
      <c r="L179" s="43"/>
      <c r="M179" s="42"/>
    </row>
    <row r="180" spans="1:13" ht="62.2" hidden="1" customHeight="1">
      <c r="A180" s="305"/>
      <c r="B180" s="43">
        <v>1</v>
      </c>
      <c r="C180" s="29" t="s">
        <v>380</v>
      </c>
      <c r="D180" s="43">
        <v>2023</v>
      </c>
      <c r="E180" s="43" t="s">
        <v>362</v>
      </c>
      <c r="F180" s="32">
        <f>G180+H180+I180+J180+K180</f>
        <v>1300</v>
      </c>
      <c r="G180" s="20"/>
      <c r="H180" s="113"/>
      <c r="I180" s="32">
        <v>1300</v>
      </c>
      <c r="J180" s="113"/>
      <c r="K180" s="113"/>
      <c r="L180" s="43" t="s">
        <v>374</v>
      </c>
      <c r="M180" s="42" t="s">
        <v>388</v>
      </c>
    </row>
    <row r="181" spans="1:13" ht="178.55" hidden="1" customHeight="1">
      <c r="A181" s="305"/>
      <c r="B181" s="43">
        <v>2</v>
      </c>
      <c r="C181" s="29" t="s">
        <v>381</v>
      </c>
      <c r="D181" s="43">
        <v>2023</v>
      </c>
      <c r="E181" s="43" t="s">
        <v>371</v>
      </c>
      <c r="F181" s="32">
        <f>G181+H181+I181+J181+K181</f>
        <v>75</v>
      </c>
      <c r="G181" s="20"/>
      <c r="H181" s="113"/>
      <c r="I181" s="32">
        <v>75</v>
      </c>
      <c r="J181" s="113"/>
      <c r="K181" s="113"/>
      <c r="L181" s="43" t="s">
        <v>382</v>
      </c>
      <c r="M181" s="42" t="s">
        <v>552</v>
      </c>
    </row>
    <row r="182" spans="1:13" ht="15.05" hidden="1" customHeight="1">
      <c r="A182" s="3"/>
      <c r="B182" s="3"/>
      <c r="C182" s="44" t="s">
        <v>663</v>
      </c>
      <c r="D182" s="44"/>
      <c r="E182" s="44"/>
      <c r="F182" s="13">
        <f>G182+H182+I182+J182+K182</f>
        <v>11097</v>
      </c>
      <c r="G182" s="13">
        <f>SUM(G163:G181)</f>
        <v>0</v>
      </c>
      <c r="H182" s="13">
        <f t="shared" ref="H182:K182" si="44">SUM(H163:H181)</f>
        <v>0</v>
      </c>
      <c r="I182" s="13">
        <f t="shared" si="44"/>
        <v>10847</v>
      </c>
      <c r="J182" s="13">
        <f t="shared" si="44"/>
        <v>250</v>
      </c>
      <c r="K182" s="13">
        <f t="shared" si="44"/>
        <v>0</v>
      </c>
      <c r="L182" s="44"/>
      <c r="M182" s="44"/>
    </row>
    <row r="183" spans="1:13" ht="15.05" hidden="1" customHeight="1">
      <c r="A183" s="342" t="s">
        <v>842</v>
      </c>
      <c r="B183" s="342"/>
      <c r="C183" s="342"/>
      <c r="D183" s="342"/>
      <c r="E183" s="342"/>
      <c r="F183" s="342"/>
      <c r="G183" s="342"/>
      <c r="H183" s="342"/>
      <c r="I183" s="342"/>
      <c r="J183" s="342"/>
      <c r="K183" s="342"/>
      <c r="L183" s="342"/>
      <c r="M183" s="342"/>
    </row>
    <row r="184" spans="1:13" ht="34.549999999999997" hidden="1" customHeight="1">
      <c r="A184" s="305" t="s">
        <v>584</v>
      </c>
      <c r="B184" s="58"/>
      <c r="C184" s="59" t="s">
        <v>583</v>
      </c>
      <c r="D184" s="60"/>
      <c r="E184" s="60"/>
      <c r="F184" s="60"/>
      <c r="G184" s="60"/>
      <c r="H184" s="60"/>
      <c r="I184" s="60"/>
      <c r="J184" s="60"/>
      <c r="K184" s="60"/>
      <c r="L184" s="60"/>
      <c r="M184" s="60"/>
    </row>
    <row r="185" spans="1:13" ht="63.85" hidden="1" customHeight="1">
      <c r="A185" s="305"/>
      <c r="B185" s="27" t="s">
        <v>18</v>
      </c>
      <c r="C185" s="29" t="s">
        <v>754</v>
      </c>
      <c r="D185" s="43">
        <v>2023</v>
      </c>
      <c r="E185" s="43" t="s">
        <v>585</v>
      </c>
      <c r="F185" s="147">
        <f t="shared" ref="F185:F190" si="45">G185+H185+I185+J185+K185</f>
        <v>55</v>
      </c>
      <c r="G185" s="147"/>
      <c r="H185" s="147"/>
      <c r="I185" s="147">
        <v>55</v>
      </c>
      <c r="J185" s="147"/>
      <c r="K185" s="147"/>
      <c r="L185" s="43" t="s">
        <v>586</v>
      </c>
      <c r="M185" s="43" t="s">
        <v>25</v>
      </c>
    </row>
    <row r="186" spans="1:13" ht="142.55000000000001" hidden="1" customHeight="1">
      <c r="A186" s="305"/>
      <c r="B186" s="27" t="s">
        <v>205</v>
      </c>
      <c r="C186" s="29" t="s">
        <v>587</v>
      </c>
      <c r="D186" s="43">
        <v>2023</v>
      </c>
      <c r="E186" s="43" t="s">
        <v>585</v>
      </c>
      <c r="F186" s="147">
        <f t="shared" si="45"/>
        <v>250</v>
      </c>
      <c r="G186" s="147"/>
      <c r="H186" s="147"/>
      <c r="I186" s="147">
        <v>250</v>
      </c>
      <c r="J186" s="147"/>
      <c r="K186" s="147"/>
      <c r="L186" s="43" t="s">
        <v>586</v>
      </c>
      <c r="M186" s="43" t="s">
        <v>206</v>
      </c>
    </row>
    <row r="187" spans="1:13" ht="29.3" hidden="1" customHeight="1">
      <c r="A187" s="305"/>
      <c r="B187" s="27" t="s">
        <v>572</v>
      </c>
      <c r="C187" s="29" t="s">
        <v>588</v>
      </c>
      <c r="D187" s="43">
        <v>2023</v>
      </c>
      <c r="E187" s="43" t="s">
        <v>589</v>
      </c>
      <c r="F187" s="147">
        <f t="shared" si="45"/>
        <v>150</v>
      </c>
      <c r="G187" s="147"/>
      <c r="H187" s="147"/>
      <c r="I187" s="147">
        <v>150</v>
      </c>
      <c r="J187" s="147"/>
      <c r="K187" s="147"/>
      <c r="L187" s="43" t="s">
        <v>186</v>
      </c>
      <c r="M187" s="43" t="s">
        <v>206</v>
      </c>
    </row>
    <row r="188" spans="1:13" ht="128.94999999999999" hidden="1" customHeight="1">
      <c r="A188" s="305"/>
      <c r="B188" s="27" t="s">
        <v>486</v>
      </c>
      <c r="C188" s="29" t="s">
        <v>590</v>
      </c>
      <c r="D188" s="43">
        <v>2023</v>
      </c>
      <c r="E188" s="43" t="s">
        <v>589</v>
      </c>
      <c r="F188" s="147">
        <f t="shared" si="45"/>
        <v>600</v>
      </c>
      <c r="G188" s="147"/>
      <c r="H188" s="147"/>
      <c r="I188" s="147">
        <v>600</v>
      </c>
      <c r="J188" s="147"/>
      <c r="K188" s="147"/>
      <c r="L188" s="43" t="s">
        <v>186</v>
      </c>
      <c r="M188" s="43" t="s">
        <v>831</v>
      </c>
    </row>
    <row r="189" spans="1:13" ht="101.3" hidden="1" customHeight="1">
      <c r="A189" s="305"/>
      <c r="B189" s="27" t="s">
        <v>487</v>
      </c>
      <c r="C189" s="29" t="s">
        <v>591</v>
      </c>
      <c r="D189" s="43">
        <v>2023</v>
      </c>
      <c r="E189" s="43" t="s">
        <v>589</v>
      </c>
      <c r="F189" s="147">
        <f t="shared" si="45"/>
        <v>50</v>
      </c>
      <c r="G189" s="147"/>
      <c r="H189" s="147"/>
      <c r="I189" s="147">
        <v>50</v>
      </c>
      <c r="J189" s="147"/>
      <c r="K189" s="147"/>
      <c r="L189" s="43" t="s">
        <v>186</v>
      </c>
      <c r="M189" s="43" t="s">
        <v>496</v>
      </c>
    </row>
    <row r="190" spans="1:13" ht="126" hidden="1" customHeight="1">
      <c r="A190" s="305"/>
      <c r="B190" s="27" t="s">
        <v>488</v>
      </c>
      <c r="C190" s="29" t="s">
        <v>592</v>
      </c>
      <c r="D190" s="43">
        <v>2023</v>
      </c>
      <c r="E190" s="43" t="s">
        <v>589</v>
      </c>
      <c r="F190" s="147">
        <f t="shared" si="45"/>
        <v>100</v>
      </c>
      <c r="G190" s="147"/>
      <c r="H190" s="147"/>
      <c r="I190" s="147">
        <v>100</v>
      </c>
      <c r="J190" s="147"/>
      <c r="K190" s="147"/>
      <c r="L190" s="43" t="s">
        <v>593</v>
      </c>
      <c r="M190" s="43" t="s">
        <v>594</v>
      </c>
    </row>
    <row r="191" spans="1:13" ht="35.200000000000003" hidden="1" customHeight="1">
      <c r="A191" s="305"/>
      <c r="B191" s="43"/>
      <c r="C191" s="40" t="s">
        <v>595</v>
      </c>
      <c r="D191" s="43"/>
      <c r="E191" s="43"/>
      <c r="F191" s="147"/>
      <c r="G191" s="147"/>
      <c r="H191" s="147"/>
      <c r="I191" s="147"/>
      <c r="J191" s="147"/>
      <c r="K191" s="147"/>
      <c r="L191" s="43"/>
      <c r="M191" s="43"/>
    </row>
    <row r="192" spans="1:13" ht="98.2" hidden="1" customHeight="1">
      <c r="A192" s="305"/>
      <c r="B192" s="27" t="s">
        <v>18</v>
      </c>
      <c r="C192" s="145" t="s">
        <v>596</v>
      </c>
      <c r="D192" s="86">
        <v>2023</v>
      </c>
      <c r="E192" s="86" t="s">
        <v>585</v>
      </c>
      <c r="F192" s="133">
        <f t="shared" ref="F192:F198" si="46">G192+H192+I192+J192+K192</f>
        <v>30</v>
      </c>
      <c r="G192" s="133"/>
      <c r="H192" s="133"/>
      <c r="I192" s="133">
        <v>30</v>
      </c>
      <c r="J192" s="133"/>
      <c r="K192" s="133"/>
      <c r="L192" s="86" t="s">
        <v>186</v>
      </c>
      <c r="M192" s="86" t="s">
        <v>142</v>
      </c>
    </row>
    <row r="193" spans="1:13" ht="87.75" hidden="1" customHeight="1">
      <c r="A193" s="305"/>
      <c r="B193" s="79" t="s">
        <v>205</v>
      </c>
      <c r="C193" s="136" t="s">
        <v>832</v>
      </c>
      <c r="D193" s="137">
        <v>2023</v>
      </c>
      <c r="E193" s="137" t="s">
        <v>589</v>
      </c>
      <c r="F193" s="133">
        <f t="shared" si="46"/>
        <v>105</v>
      </c>
      <c r="G193" s="137"/>
      <c r="H193" s="137"/>
      <c r="I193" s="138">
        <v>105</v>
      </c>
      <c r="J193" s="137"/>
      <c r="K193" s="137"/>
      <c r="L193" s="137" t="s">
        <v>186</v>
      </c>
      <c r="M193" s="137" t="s">
        <v>822</v>
      </c>
    </row>
    <row r="194" spans="1:13" ht="76.599999999999994" hidden="1" customHeight="1">
      <c r="A194" s="305"/>
      <c r="B194" s="79" t="s">
        <v>572</v>
      </c>
      <c r="C194" s="136" t="s">
        <v>833</v>
      </c>
      <c r="D194" s="137">
        <v>2023</v>
      </c>
      <c r="E194" s="137" t="s">
        <v>585</v>
      </c>
      <c r="F194" s="133">
        <f t="shared" si="46"/>
        <v>50</v>
      </c>
      <c r="G194" s="137"/>
      <c r="H194" s="137"/>
      <c r="I194" s="138">
        <v>50</v>
      </c>
      <c r="J194" s="137"/>
      <c r="K194" s="137"/>
      <c r="L194" s="137" t="s">
        <v>186</v>
      </c>
      <c r="M194" s="137" t="s">
        <v>822</v>
      </c>
    </row>
    <row r="195" spans="1:13" ht="54" hidden="1" customHeight="1">
      <c r="A195" s="305"/>
      <c r="B195" s="79" t="s">
        <v>486</v>
      </c>
      <c r="C195" s="136" t="s">
        <v>834</v>
      </c>
      <c r="D195" s="137">
        <v>2023</v>
      </c>
      <c r="E195" s="137" t="s">
        <v>589</v>
      </c>
      <c r="F195" s="133">
        <f t="shared" si="46"/>
        <v>1500</v>
      </c>
      <c r="G195" s="137"/>
      <c r="H195" s="137"/>
      <c r="I195" s="138">
        <v>1500</v>
      </c>
      <c r="J195" s="137"/>
      <c r="K195" s="137"/>
      <c r="L195" s="137" t="s">
        <v>186</v>
      </c>
      <c r="M195" s="137" t="s">
        <v>835</v>
      </c>
    </row>
    <row r="196" spans="1:13" ht="87.75" hidden="1" customHeight="1">
      <c r="A196" s="305"/>
      <c r="B196" s="79" t="s">
        <v>487</v>
      </c>
      <c r="C196" s="136" t="s">
        <v>836</v>
      </c>
      <c r="D196" s="137">
        <v>2023</v>
      </c>
      <c r="E196" s="137" t="s">
        <v>589</v>
      </c>
      <c r="F196" s="133">
        <f t="shared" si="46"/>
        <v>80</v>
      </c>
      <c r="G196" s="138"/>
      <c r="H196" s="138"/>
      <c r="I196" s="138">
        <v>80</v>
      </c>
      <c r="J196" s="137"/>
      <c r="K196" s="137"/>
      <c r="L196" s="137" t="s">
        <v>837</v>
      </c>
      <c r="M196" s="137" t="s">
        <v>838</v>
      </c>
    </row>
    <row r="197" spans="1:13" ht="69.75" hidden="1" customHeight="1">
      <c r="A197" s="305"/>
      <c r="B197" s="79" t="s">
        <v>488</v>
      </c>
      <c r="C197" s="139" t="s">
        <v>925</v>
      </c>
      <c r="D197" s="140">
        <v>2023</v>
      </c>
      <c r="E197" s="140" t="s">
        <v>589</v>
      </c>
      <c r="F197" s="133">
        <f t="shared" si="46"/>
        <v>350</v>
      </c>
      <c r="G197" s="141"/>
      <c r="H197" s="141"/>
      <c r="I197" s="141">
        <v>350</v>
      </c>
      <c r="J197" s="140"/>
      <c r="K197" s="140"/>
      <c r="L197" s="140" t="s">
        <v>459</v>
      </c>
      <c r="M197" s="140" t="s">
        <v>839</v>
      </c>
    </row>
    <row r="198" spans="1:13" ht="54.85" hidden="1" customHeight="1">
      <c r="A198" s="305"/>
      <c r="B198" s="79" t="s">
        <v>383</v>
      </c>
      <c r="C198" s="136" t="s">
        <v>840</v>
      </c>
      <c r="D198" s="137">
        <v>2023</v>
      </c>
      <c r="E198" s="137" t="s">
        <v>585</v>
      </c>
      <c r="F198" s="61">
        <f t="shared" si="46"/>
        <v>250</v>
      </c>
      <c r="G198" s="138"/>
      <c r="H198" s="138"/>
      <c r="I198" s="138">
        <v>250</v>
      </c>
      <c r="J198" s="137"/>
      <c r="K198" s="137"/>
      <c r="L198" s="137" t="s">
        <v>459</v>
      </c>
      <c r="M198" s="137" t="s">
        <v>839</v>
      </c>
    </row>
    <row r="199" spans="1:13" ht="50.25" hidden="1" customHeight="1">
      <c r="A199" s="305"/>
      <c r="B199" s="27"/>
      <c r="C199" s="115" t="s">
        <v>597</v>
      </c>
      <c r="D199" s="134"/>
      <c r="E199" s="134"/>
      <c r="F199" s="61"/>
      <c r="G199" s="118"/>
      <c r="H199" s="118"/>
      <c r="I199" s="118"/>
      <c r="J199" s="118"/>
      <c r="K199" s="118"/>
      <c r="L199" s="134"/>
      <c r="M199" s="134"/>
    </row>
    <row r="200" spans="1:13" ht="108" hidden="1" customHeight="1">
      <c r="A200" s="305"/>
      <c r="B200" s="27" t="s">
        <v>18</v>
      </c>
      <c r="C200" s="29" t="s">
        <v>598</v>
      </c>
      <c r="D200" s="43">
        <v>2023</v>
      </c>
      <c r="E200" s="43" t="s">
        <v>589</v>
      </c>
      <c r="F200" s="61">
        <f>G200+H200+I200+J200+K200</f>
        <v>300</v>
      </c>
      <c r="G200" s="147"/>
      <c r="H200" s="147"/>
      <c r="I200" s="147">
        <v>300</v>
      </c>
      <c r="J200" s="147"/>
      <c r="K200" s="147"/>
      <c r="L200" s="43" t="s">
        <v>599</v>
      </c>
      <c r="M200" s="43" t="s">
        <v>600</v>
      </c>
    </row>
    <row r="201" spans="1:13" ht="113.25" hidden="1" customHeight="1">
      <c r="A201" s="305"/>
      <c r="B201" s="27" t="s">
        <v>205</v>
      </c>
      <c r="C201" s="145" t="s">
        <v>601</v>
      </c>
      <c r="D201" s="86">
        <v>2023</v>
      </c>
      <c r="E201" s="86" t="s">
        <v>602</v>
      </c>
      <c r="F201" s="133">
        <f>G201+H201+I201+J201+K201</f>
        <v>150</v>
      </c>
      <c r="G201" s="80"/>
      <c r="H201" s="80"/>
      <c r="I201" s="80">
        <v>150</v>
      </c>
      <c r="J201" s="80"/>
      <c r="K201" s="80"/>
      <c r="L201" s="86" t="s">
        <v>378</v>
      </c>
      <c r="M201" s="86" t="s">
        <v>142</v>
      </c>
    </row>
    <row r="202" spans="1:13" ht="33.049999999999997" hidden="1" customHeight="1">
      <c r="A202" s="305"/>
      <c r="B202" s="27"/>
      <c r="C202" s="40" t="s">
        <v>603</v>
      </c>
      <c r="D202" s="43"/>
      <c r="E202" s="43"/>
      <c r="F202" s="147"/>
      <c r="G202" s="147"/>
      <c r="H202" s="147"/>
      <c r="I202" s="147"/>
      <c r="J202" s="147"/>
      <c r="K202" s="147"/>
      <c r="L202" s="43"/>
      <c r="M202" s="43"/>
    </row>
    <row r="203" spans="1:13" ht="81" hidden="1" customHeight="1">
      <c r="A203" s="305"/>
      <c r="B203" s="27" t="s">
        <v>18</v>
      </c>
      <c r="C203" s="29" t="s">
        <v>604</v>
      </c>
      <c r="D203" s="43">
        <v>2023</v>
      </c>
      <c r="E203" s="43" t="s">
        <v>605</v>
      </c>
      <c r="F203" s="61">
        <f>G203+H203+I203+J203+K203</f>
        <v>300</v>
      </c>
      <c r="G203" s="61"/>
      <c r="H203" s="61"/>
      <c r="I203" s="61">
        <v>300</v>
      </c>
      <c r="J203" s="61"/>
      <c r="K203" s="61"/>
      <c r="L203" s="43" t="s">
        <v>378</v>
      </c>
      <c r="M203" s="43" t="s">
        <v>142</v>
      </c>
    </row>
    <row r="204" spans="1:13" ht="80.2" hidden="1" customHeight="1">
      <c r="A204" s="305"/>
      <c r="B204" s="27" t="s">
        <v>205</v>
      </c>
      <c r="C204" s="29" t="s">
        <v>606</v>
      </c>
      <c r="D204" s="43">
        <v>2023</v>
      </c>
      <c r="E204" s="43" t="s">
        <v>605</v>
      </c>
      <c r="F204" s="61">
        <f>G204+H204+I204+J204+K204</f>
        <v>300</v>
      </c>
      <c r="G204" s="61"/>
      <c r="H204" s="61"/>
      <c r="I204" s="61">
        <v>300</v>
      </c>
      <c r="J204" s="61"/>
      <c r="K204" s="61"/>
      <c r="L204" s="43" t="s">
        <v>378</v>
      </c>
      <c r="M204" s="43" t="s">
        <v>142</v>
      </c>
    </row>
    <row r="205" spans="1:13" ht="81.849999999999994" hidden="1" customHeight="1">
      <c r="A205" s="305"/>
      <c r="B205" s="27" t="s">
        <v>572</v>
      </c>
      <c r="C205" s="29" t="s">
        <v>659</v>
      </c>
      <c r="D205" s="43">
        <v>2023</v>
      </c>
      <c r="E205" s="43" t="s">
        <v>605</v>
      </c>
      <c r="F205" s="61">
        <f>G205+H205+I205+J205+K205</f>
        <v>600</v>
      </c>
      <c r="G205" s="61"/>
      <c r="H205" s="61"/>
      <c r="I205" s="61">
        <v>600</v>
      </c>
      <c r="J205" s="61"/>
      <c r="K205" s="61"/>
      <c r="L205" s="43" t="s">
        <v>378</v>
      </c>
      <c r="M205" s="43" t="s">
        <v>142</v>
      </c>
    </row>
    <row r="206" spans="1:13" ht="101.3" hidden="1" customHeight="1">
      <c r="A206" s="305"/>
      <c r="B206" s="27" t="s">
        <v>486</v>
      </c>
      <c r="C206" s="29" t="s">
        <v>658</v>
      </c>
      <c r="D206" s="43">
        <v>2023</v>
      </c>
      <c r="E206" s="43" t="s">
        <v>605</v>
      </c>
      <c r="F206" s="61">
        <f>G206+H206+I206+J206+K206</f>
        <v>270</v>
      </c>
      <c r="G206" s="61"/>
      <c r="H206" s="61"/>
      <c r="I206" s="61">
        <v>270</v>
      </c>
      <c r="J206" s="61"/>
      <c r="K206" s="61"/>
      <c r="L206" s="43" t="s">
        <v>608</v>
      </c>
      <c r="M206" s="43" t="s">
        <v>142</v>
      </c>
    </row>
    <row r="207" spans="1:13" ht="117.85" hidden="1" customHeight="1">
      <c r="A207" s="305"/>
      <c r="B207" s="27" t="s">
        <v>487</v>
      </c>
      <c r="C207" s="29" t="s">
        <v>747</v>
      </c>
      <c r="D207" s="43">
        <v>2023</v>
      </c>
      <c r="E207" s="43" t="s">
        <v>605</v>
      </c>
      <c r="F207" s="61">
        <f>G207+H207+I207+J207+K207</f>
        <v>300</v>
      </c>
      <c r="G207" s="61"/>
      <c r="H207" s="61"/>
      <c r="I207" s="61">
        <v>300</v>
      </c>
      <c r="J207" s="61"/>
      <c r="K207" s="61"/>
      <c r="L207" s="43" t="s">
        <v>746</v>
      </c>
      <c r="M207" s="43" t="s">
        <v>28</v>
      </c>
    </row>
    <row r="208" spans="1:13" ht="32.25" hidden="1" customHeight="1">
      <c r="A208" s="305"/>
      <c r="B208" s="27"/>
      <c r="C208" s="40" t="s">
        <v>609</v>
      </c>
      <c r="D208" s="43"/>
      <c r="E208" s="43"/>
      <c r="F208" s="147"/>
      <c r="G208" s="61"/>
      <c r="H208" s="61"/>
      <c r="I208" s="61"/>
      <c r="J208" s="61"/>
      <c r="K208" s="61"/>
      <c r="L208" s="43"/>
      <c r="M208" s="43"/>
    </row>
    <row r="209" spans="1:13" ht="162" hidden="1" customHeight="1">
      <c r="A209" s="305"/>
      <c r="B209" s="27" t="s">
        <v>18</v>
      </c>
      <c r="C209" s="29" t="s">
        <v>610</v>
      </c>
      <c r="D209" s="43">
        <v>2023</v>
      </c>
      <c r="E209" s="43" t="s">
        <v>602</v>
      </c>
      <c r="F209" s="61">
        <f>G209+H209+I209+J209+K209</f>
        <v>150</v>
      </c>
      <c r="G209" s="61"/>
      <c r="H209" s="61"/>
      <c r="I209" s="61">
        <v>150</v>
      </c>
      <c r="J209" s="61"/>
      <c r="K209" s="61"/>
      <c r="L209" s="43" t="s">
        <v>378</v>
      </c>
      <c r="M209" s="43" t="s">
        <v>142</v>
      </c>
    </row>
    <row r="210" spans="1:13" ht="78.75" hidden="1" customHeight="1">
      <c r="A210" s="305"/>
      <c r="B210" s="27" t="s">
        <v>205</v>
      </c>
      <c r="C210" s="29" t="s">
        <v>611</v>
      </c>
      <c r="D210" s="43">
        <v>2023</v>
      </c>
      <c r="E210" s="43" t="s">
        <v>585</v>
      </c>
      <c r="F210" s="61">
        <f>G210+H210+I210+J210+K210</f>
        <v>950</v>
      </c>
      <c r="G210" s="61"/>
      <c r="H210" s="61"/>
      <c r="I210" s="61">
        <v>950</v>
      </c>
      <c r="J210" s="61"/>
      <c r="K210" s="61"/>
      <c r="L210" s="43" t="s">
        <v>459</v>
      </c>
      <c r="M210" s="43" t="s">
        <v>612</v>
      </c>
    </row>
    <row r="211" spans="1:13" ht="47.3" hidden="1" customHeight="1">
      <c r="A211" s="305"/>
      <c r="B211" s="27" t="s">
        <v>572</v>
      </c>
      <c r="C211" s="29" t="s">
        <v>613</v>
      </c>
      <c r="D211" s="43">
        <v>2023</v>
      </c>
      <c r="E211" s="43" t="s">
        <v>589</v>
      </c>
      <c r="F211" s="61"/>
      <c r="G211" s="61"/>
      <c r="H211" s="61"/>
      <c r="I211" s="61"/>
      <c r="J211" s="61"/>
      <c r="K211" s="61"/>
      <c r="L211" s="43"/>
      <c r="M211" s="43"/>
    </row>
    <row r="212" spans="1:13" ht="34.549999999999997" hidden="1" customHeight="1">
      <c r="A212" s="305"/>
      <c r="B212" s="27" t="s">
        <v>484</v>
      </c>
      <c r="C212" s="29" t="s">
        <v>614</v>
      </c>
      <c r="D212" s="43">
        <v>2023</v>
      </c>
      <c r="E212" s="43" t="s">
        <v>589</v>
      </c>
      <c r="F212" s="61">
        <f t="shared" ref="F212:F227" si="47">G212+H212+I212+J212+K212</f>
        <v>13.4</v>
      </c>
      <c r="G212" s="61"/>
      <c r="H212" s="61"/>
      <c r="I212" s="61">
        <v>13.4</v>
      </c>
      <c r="J212" s="61"/>
      <c r="K212" s="61"/>
      <c r="L212" s="43" t="s">
        <v>615</v>
      </c>
      <c r="M212" s="43" t="s">
        <v>616</v>
      </c>
    </row>
    <row r="213" spans="1:13" ht="32.25" hidden="1" customHeight="1">
      <c r="A213" s="305"/>
      <c r="B213" s="27" t="s">
        <v>485</v>
      </c>
      <c r="C213" s="29" t="s">
        <v>617</v>
      </c>
      <c r="D213" s="43">
        <v>2023</v>
      </c>
      <c r="E213" s="43" t="s">
        <v>589</v>
      </c>
      <c r="F213" s="61">
        <f t="shared" si="47"/>
        <v>48.2</v>
      </c>
      <c r="G213" s="61"/>
      <c r="H213" s="61"/>
      <c r="I213" s="61">
        <v>48.2</v>
      </c>
      <c r="J213" s="61"/>
      <c r="K213" s="61"/>
      <c r="L213" s="43" t="s">
        <v>471</v>
      </c>
      <c r="M213" s="43" t="s">
        <v>513</v>
      </c>
    </row>
    <row r="214" spans="1:13" ht="35.200000000000003" hidden="1" customHeight="1">
      <c r="A214" s="305"/>
      <c r="B214" s="27" t="s">
        <v>618</v>
      </c>
      <c r="C214" s="29" t="s">
        <v>619</v>
      </c>
      <c r="D214" s="43">
        <v>2023</v>
      </c>
      <c r="E214" s="43" t="s">
        <v>589</v>
      </c>
      <c r="F214" s="61">
        <f t="shared" si="47"/>
        <v>41.7</v>
      </c>
      <c r="G214" s="61"/>
      <c r="H214" s="61"/>
      <c r="I214" s="61">
        <v>41.7</v>
      </c>
      <c r="J214" s="61"/>
      <c r="K214" s="61"/>
      <c r="L214" s="43" t="s">
        <v>471</v>
      </c>
      <c r="M214" s="43" t="s">
        <v>25</v>
      </c>
    </row>
    <row r="215" spans="1:13" ht="33.049999999999997" hidden="1" customHeight="1">
      <c r="A215" s="305"/>
      <c r="B215" s="27" t="s">
        <v>620</v>
      </c>
      <c r="C215" s="29" t="s">
        <v>621</v>
      </c>
      <c r="D215" s="43">
        <v>2023</v>
      </c>
      <c r="E215" s="43" t="s">
        <v>589</v>
      </c>
      <c r="F215" s="61">
        <f t="shared" si="47"/>
        <v>18.2</v>
      </c>
      <c r="G215" s="61"/>
      <c r="H215" s="61"/>
      <c r="I215" s="61">
        <v>18.2</v>
      </c>
      <c r="J215" s="61"/>
      <c r="K215" s="61"/>
      <c r="L215" s="43" t="s">
        <v>622</v>
      </c>
      <c r="M215" s="43" t="s">
        <v>25</v>
      </c>
    </row>
    <row r="216" spans="1:13" ht="42.05" hidden="1" customHeight="1">
      <c r="A216" s="305"/>
      <c r="B216" s="27" t="s">
        <v>623</v>
      </c>
      <c r="C216" s="29" t="s">
        <v>624</v>
      </c>
      <c r="D216" s="43">
        <v>2023</v>
      </c>
      <c r="E216" s="43" t="s">
        <v>589</v>
      </c>
      <c r="F216" s="61">
        <f t="shared" si="47"/>
        <v>11.95</v>
      </c>
      <c r="G216" s="61"/>
      <c r="H216" s="61"/>
      <c r="I216" s="61">
        <v>11.95</v>
      </c>
      <c r="J216" s="61"/>
      <c r="K216" s="61"/>
      <c r="L216" s="43" t="s">
        <v>471</v>
      </c>
      <c r="M216" s="43" t="s">
        <v>28</v>
      </c>
    </row>
    <row r="217" spans="1:13" ht="45" hidden="1" customHeight="1">
      <c r="A217" s="305"/>
      <c r="B217" s="27" t="s">
        <v>625</v>
      </c>
      <c r="C217" s="29" t="s">
        <v>626</v>
      </c>
      <c r="D217" s="43">
        <v>2023</v>
      </c>
      <c r="E217" s="43" t="s">
        <v>589</v>
      </c>
      <c r="F217" s="61">
        <f t="shared" si="47"/>
        <v>21.5</v>
      </c>
      <c r="G217" s="61"/>
      <c r="H217" s="61"/>
      <c r="I217" s="61">
        <v>21.5</v>
      </c>
      <c r="J217" s="61"/>
      <c r="K217" s="61"/>
      <c r="L217" s="43" t="s">
        <v>627</v>
      </c>
      <c r="M217" s="43" t="s">
        <v>31</v>
      </c>
    </row>
    <row r="218" spans="1:13" ht="33.049999999999997" hidden="1" customHeight="1">
      <c r="A218" s="305"/>
      <c r="B218" s="27" t="s">
        <v>628</v>
      </c>
      <c r="C218" s="29" t="s">
        <v>629</v>
      </c>
      <c r="D218" s="43">
        <v>2023</v>
      </c>
      <c r="E218" s="43" t="s">
        <v>589</v>
      </c>
      <c r="F218" s="61">
        <f t="shared" si="47"/>
        <v>1086.7</v>
      </c>
      <c r="G218" s="61"/>
      <c r="H218" s="61"/>
      <c r="I218" s="61">
        <v>1086.7</v>
      </c>
      <c r="J218" s="61"/>
      <c r="K218" s="61"/>
      <c r="L218" s="43" t="s">
        <v>471</v>
      </c>
      <c r="M218" s="43" t="s">
        <v>513</v>
      </c>
    </row>
    <row r="219" spans="1:13" ht="33.049999999999997" hidden="1" customHeight="1">
      <c r="A219" s="305"/>
      <c r="B219" s="27" t="s">
        <v>630</v>
      </c>
      <c r="C219" s="29" t="s">
        <v>631</v>
      </c>
      <c r="D219" s="43">
        <v>2023</v>
      </c>
      <c r="E219" s="43" t="s">
        <v>589</v>
      </c>
      <c r="F219" s="61">
        <f t="shared" si="47"/>
        <v>76.2</v>
      </c>
      <c r="G219" s="61"/>
      <c r="H219" s="61"/>
      <c r="I219" s="61">
        <v>76.2</v>
      </c>
      <c r="J219" s="61"/>
      <c r="K219" s="61"/>
      <c r="L219" s="43" t="s">
        <v>471</v>
      </c>
      <c r="M219" s="43" t="s">
        <v>28</v>
      </c>
    </row>
    <row r="220" spans="1:13" ht="38.950000000000003" hidden="1" customHeight="1">
      <c r="A220" s="305"/>
      <c r="B220" s="27" t="s">
        <v>632</v>
      </c>
      <c r="C220" s="29" t="s">
        <v>633</v>
      </c>
      <c r="D220" s="43">
        <v>2023</v>
      </c>
      <c r="E220" s="43" t="s">
        <v>589</v>
      </c>
      <c r="F220" s="61">
        <f t="shared" si="47"/>
        <v>13.25</v>
      </c>
      <c r="G220" s="61"/>
      <c r="H220" s="61"/>
      <c r="I220" s="61">
        <v>13.25</v>
      </c>
      <c r="J220" s="61"/>
      <c r="K220" s="61"/>
      <c r="L220" s="43" t="s">
        <v>471</v>
      </c>
      <c r="M220" s="43" t="s">
        <v>28</v>
      </c>
    </row>
    <row r="221" spans="1:13" ht="36.85" hidden="1" customHeight="1">
      <c r="A221" s="305"/>
      <c r="B221" s="27" t="s">
        <v>634</v>
      </c>
      <c r="C221" s="29" t="s">
        <v>635</v>
      </c>
      <c r="D221" s="43">
        <v>2023</v>
      </c>
      <c r="E221" s="43" t="s">
        <v>589</v>
      </c>
      <c r="F221" s="61">
        <f t="shared" si="47"/>
        <v>11.7</v>
      </c>
      <c r="G221" s="61"/>
      <c r="H221" s="61"/>
      <c r="I221" s="61">
        <v>11.7</v>
      </c>
      <c r="J221" s="61"/>
      <c r="K221" s="61"/>
      <c r="L221" s="43" t="s">
        <v>471</v>
      </c>
      <c r="M221" s="43" t="s">
        <v>25</v>
      </c>
    </row>
    <row r="222" spans="1:13" ht="30.8" hidden="1" customHeight="1">
      <c r="A222" s="305"/>
      <c r="B222" s="27" t="s">
        <v>636</v>
      </c>
      <c r="C222" s="29" t="s">
        <v>637</v>
      </c>
      <c r="D222" s="43">
        <v>2023</v>
      </c>
      <c r="E222" s="43" t="s">
        <v>589</v>
      </c>
      <c r="F222" s="61">
        <f t="shared" si="47"/>
        <v>22.2</v>
      </c>
      <c r="G222" s="61"/>
      <c r="H222" s="61"/>
      <c r="I222" s="61">
        <v>22.2</v>
      </c>
      <c r="J222" s="61"/>
      <c r="K222" s="61"/>
      <c r="L222" s="43" t="s">
        <v>471</v>
      </c>
      <c r="M222" s="43" t="s">
        <v>28</v>
      </c>
    </row>
    <row r="223" spans="1:13" ht="20.95" hidden="1" customHeight="1">
      <c r="A223" s="305"/>
      <c r="B223" s="27" t="s">
        <v>638</v>
      </c>
      <c r="C223" s="29" t="s">
        <v>639</v>
      </c>
      <c r="D223" s="43">
        <v>2023</v>
      </c>
      <c r="E223" s="43" t="s">
        <v>589</v>
      </c>
      <c r="F223" s="61">
        <f t="shared" si="47"/>
        <v>15.7</v>
      </c>
      <c r="G223" s="61"/>
      <c r="H223" s="61"/>
      <c r="I223" s="61">
        <v>15.7</v>
      </c>
      <c r="J223" s="61"/>
      <c r="K223" s="61"/>
      <c r="L223" s="43"/>
      <c r="M223" s="43"/>
    </row>
    <row r="224" spans="1:13" ht="35.200000000000003" hidden="1" customHeight="1">
      <c r="A224" s="305"/>
      <c r="B224" s="27" t="s">
        <v>640</v>
      </c>
      <c r="C224" s="29" t="s">
        <v>641</v>
      </c>
      <c r="D224" s="43">
        <v>2023</v>
      </c>
      <c r="E224" s="43" t="s">
        <v>589</v>
      </c>
      <c r="F224" s="61">
        <f t="shared" si="47"/>
        <v>10.75</v>
      </c>
      <c r="G224" s="61"/>
      <c r="H224" s="61"/>
      <c r="I224" s="61">
        <v>10.75</v>
      </c>
      <c r="J224" s="61"/>
      <c r="K224" s="61"/>
      <c r="L224" s="43" t="s">
        <v>642</v>
      </c>
      <c r="M224" s="43" t="s">
        <v>643</v>
      </c>
    </row>
    <row r="225" spans="1:13" ht="33.75" hidden="1" customHeight="1">
      <c r="A225" s="305"/>
      <c r="B225" s="27" t="s">
        <v>644</v>
      </c>
      <c r="C225" s="29" t="s">
        <v>645</v>
      </c>
      <c r="D225" s="43">
        <v>2023</v>
      </c>
      <c r="E225" s="43" t="s">
        <v>589</v>
      </c>
      <c r="F225" s="61">
        <f t="shared" si="47"/>
        <v>62.95</v>
      </c>
      <c r="G225" s="61"/>
      <c r="H225" s="61"/>
      <c r="I225" s="61">
        <v>62.95</v>
      </c>
      <c r="J225" s="61"/>
      <c r="K225" s="61"/>
      <c r="L225" s="43" t="s">
        <v>471</v>
      </c>
      <c r="M225" s="43" t="s">
        <v>31</v>
      </c>
    </row>
    <row r="226" spans="1:13" ht="29.95" hidden="1" customHeight="1">
      <c r="A226" s="305"/>
      <c r="B226" s="27" t="s">
        <v>646</v>
      </c>
      <c r="C226" s="29" t="s">
        <v>647</v>
      </c>
      <c r="D226" s="43">
        <v>2023</v>
      </c>
      <c r="E226" s="43" t="s">
        <v>589</v>
      </c>
      <c r="F226" s="61">
        <f t="shared" si="47"/>
        <v>19.45</v>
      </c>
      <c r="G226" s="61"/>
      <c r="H226" s="61"/>
      <c r="I226" s="61">
        <v>19.45</v>
      </c>
      <c r="J226" s="61"/>
      <c r="K226" s="61"/>
      <c r="L226" s="43" t="s">
        <v>471</v>
      </c>
      <c r="M226" s="43" t="s">
        <v>19</v>
      </c>
    </row>
    <row r="227" spans="1:13" ht="73.5" hidden="1" customHeight="1">
      <c r="A227" s="305"/>
      <c r="B227" s="27" t="s">
        <v>648</v>
      </c>
      <c r="C227" s="29" t="s">
        <v>649</v>
      </c>
      <c r="D227" s="43">
        <v>2023</v>
      </c>
      <c r="E227" s="43" t="s">
        <v>650</v>
      </c>
      <c r="F227" s="61">
        <f t="shared" si="47"/>
        <v>52</v>
      </c>
      <c r="G227" s="61"/>
      <c r="H227" s="61"/>
      <c r="I227" s="61">
        <v>52</v>
      </c>
      <c r="J227" s="61"/>
      <c r="K227" s="61"/>
      <c r="L227" s="43" t="s">
        <v>651</v>
      </c>
      <c r="M227" s="43" t="s">
        <v>652</v>
      </c>
    </row>
    <row r="228" spans="1:13" ht="48.8" hidden="1" customHeight="1">
      <c r="A228" s="305"/>
      <c r="B228" s="27"/>
      <c r="C228" s="40" t="s">
        <v>653</v>
      </c>
      <c r="D228" s="43"/>
      <c r="E228" s="43"/>
      <c r="F228" s="147"/>
      <c r="G228" s="61"/>
      <c r="H228" s="61"/>
      <c r="I228" s="61"/>
      <c r="J228" s="61"/>
      <c r="K228" s="61"/>
      <c r="L228" s="312"/>
      <c r="M228" s="312"/>
    </row>
    <row r="229" spans="1:13" ht="63" hidden="1" customHeight="1">
      <c r="A229" s="305"/>
      <c r="B229" s="27" t="s">
        <v>18</v>
      </c>
      <c r="C229" s="29" t="s">
        <v>703</v>
      </c>
      <c r="D229" s="43">
        <v>2023</v>
      </c>
      <c r="E229" s="43" t="s">
        <v>589</v>
      </c>
      <c r="F229" s="61">
        <f t="shared" ref="F229:F235" si="48">G229+H229+I229+J229+K229</f>
        <v>1240</v>
      </c>
      <c r="G229" s="61"/>
      <c r="H229" s="61"/>
      <c r="I229" s="61">
        <v>1240</v>
      </c>
      <c r="J229" s="61"/>
      <c r="K229" s="61"/>
      <c r="L229" s="43" t="s">
        <v>654</v>
      </c>
      <c r="M229" s="43" t="s">
        <v>513</v>
      </c>
    </row>
    <row r="230" spans="1:13" ht="82.5" hidden="1" customHeight="1">
      <c r="A230" s="305"/>
      <c r="B230" s="27" t="s">
        <v>205</v>
      </c>
      <c r="C230" s="29" t="s">
        <v>701</v>
      </c>
      <c r="D230" s="43">
        <v>2023</v>
      </c>
      <c r="E230" s="43" t="s">
        <v>589</v>
      </c>
      <c r="F230" s="61">
        <f t="shared" si="48"/>
        <v>300</v>
      </c>
      <c r="G230" s="61"/>
      <c r="H230" s="61"/>
      <c r="I230" s="61">
        <v>300</v>
      </c>
      <c r="J230" s="61"/>
      <c r="K230" s="61"/>
      <c r="L230" s="43" t="s">
        <v>448</v>
      </c>
      <c r="M230" s="43" t="s">
        <v>142</v>
      </c>
    </row>
    <row r="231" spans="1:13" ht="64.5" hidden="1" customHeight="1">
      <c r="A231" s="305"/>
      <c r="B231" s="27" t="s">
        <v>572</v>
      </c>
      <c r="C231" s="29" t="s">
        <v>702</v>
      </c>
      <c r="D231" s="43">
        <v>2023</v>
      </c>
      <c r="E231" s="43" t="s">
        <v>589</v>
      </c>
      <c r="F231" s="61">
        <f t="shared" si="48"/>
        <v>550</v>
      </c>
      <c r="G231" s="61"/>
      <c r="H231" s="61"/>
      <c r="I231" s="61">
        <v>550</v>
      </c>
      <c r="J231" s="61"/>
      <c r="K231" s="61"/>
      <c r="L231" s="43" t="s">
        <v>655</v>
      </c>
      <c r="M231" s="43" t="s">
        <v>421</v>
      </c>
    </row>
    <row r="232" spans="1:13" ht="96.05" hidden="1" customHeight="1">
      <c r="A232" s="305"/>
      <c r="B232" s="27" t="s">
        <v>486</v>
      </c>
      <c r="C232" s="29" t="s">
        <v>660</v>
      </c>
      <c r="D232" s="43">
        <v>2023</v>
      </c>
      <c r="E232" s="43" t="s">
        <v>602</v>
      </c>
      <c r="F232" s="61">
        <f t="shared" si="48"/>
        <v>650</v>
      </c>
      <c r="G232" s="61"/>
      <c r="H232" s="61"/>
      <c r="I232" s="61">
        <v>650</v>
      </c>
      <c r="J232" s="61"/>
      <c r="K232" s="61"/>
      <c r="L232" s="43" t="s">
        <v>471</v>
      </c>
      <c r="M232" s="43" t="s">
        <v>142</v>
      </c>
    </row>
    <row r="233" spans="1:13" ht="81.849999999999994" hidden="1" customHeight="1">
      <c r="A233" s="305"/>
      <c r="B233" s="27" t="s">
        <v>487</v>
      </c>
      <c r="C233" s="29" t="s">
        <v>734</v>
      </c>
      <c r="D233" s="43">
        <v>2023</v>
      </c>
      <c r="E233" s="43" t="s">
        <v>589</v>
      </c>
      <c r="F233" s="61">
        <f t="shared" si="48"/>
        <v>250</v>
      </c>
      <c r="G233" s="61"/>
      <c r="H233" s="61"/>
      <c r="I233" s="61">
        <v>250</v>
      </c>
      <c r="J233" s="61"/>
      <c r="K233" s="61"/>
      <c r="L233" s="43" t="s">
        <v>656</v>
      </c>
      <c r="M233" s="43" t="s">
        <v>142</v>
      </c>
    </row>
    <row r="234" spans="1:13" ht="128.94999999999999" hidden="1" customHeight="1">
      <c r="A234" s="29" t="s">
        <v>704</v>
      </c>
      <c r="B234" s="27" t="s">
        <v>18</v>
      </c>
      <c r="C234" s="146" t="s">
        <v>705</v>
      </c>
      <c r="D234" s="134">
        <v>2023</v>
      </c>
      <c r="E234" s="134" t="s">
        <v>706</v>
      </c>
      <c r="F234" s="135">
        <f t="shared" si="48"/>
        <v>100</v>
      </c>
      <c r="G234" s="135"/>
      <c r="H234" s="135"/>
      <c r="I234" s="135">
        <v>100</v>
      </c>
      <c r="J234" s="135"/>
      <c r="K234" s="135"/>
      <c r="L234" s="134" t="s">
        <v>707</v>
      </c>
      <c r="M234" s="134" t="s">
        <v>708</v>
      </c>
    </row>
    <row r="235" spans="1:13" ht="15.05" hidden="1" customHeight="1">
      <c r="A235" s="44"/>
      <c r="B235" s="44"/>
      <c r="C235" s="44" t="s">
        <v>607</v>
      </c>
      <c r="D235" s="44"/>
      <c r="E235" s="44"/>
      <c r="F235" s="15">
        <f t="shared" si="48"/>
        <v>11505.850000000002</v>
      </c>
      <c r="G235" s="15">
        <f>SUM(G185:G234)</f>
        <v>0</v>
      </c>
      <c r="H235" s="15">
        <f t="shared" ref="H235:K235" si="49">SUM(H185:H234)</f>
        <v>0</v>
      </c>
      <c r="I235" s="15">
        <f t="shared" si="49"/>
        <v>11505.850000000002</v>
      </c>
      <c r="J235" s="15">
        <f t="shared" si="49"/>
        <v>0</v>
      </c>
      <c r="K235" s="15">
        <f t="shared" si="49"/>
        <v>0</v>
      </c>
      <c r="L235" s="44"/>
      <c r="M235" s="44"/>
    </row>
    <row r="236" spans="1:13" ht="15.05" hidden="1" customHeight="1">
      <c r="A236" s="342" t="s">
        <v>16</v>
      </c>
      <c r="B236" s="342"/>
      <c r="C236" s="342"/>
      <c r="D236" s="342"/>
      <c r="E236" s="342"/>
      <c r="F236" s="342"/>
      <c r="G236" s="342"/>
      <c r="H236" s="342"/>
      <c r="I236" s="342"/>
      <c r="J236" s="342"/>
      <c r="K236" s="342"/>
      <c r="L236" s="342"/>
      <c r="M236" s="342"/>
    </row>
    <row r="237" spans="1:13" ht="15.05" hidden="1" customHeight="1">
      <c r="A237" s="342" t="s">
        <v>843</v>
      </c>
      <c r="B237" s="342"/>
      <c r="C237" s="342"/>
      <c r="D237" s="342"/>
      <c r="E237" s="342"/>
      <c r="F237" s="342"/>
      <c r="G237" s="342"/>
      <c r="H237" s="342"/>
      <c r="I237" s="342"/>
      <c r="J237" s="342"/>
      <c r="K237" s="342"/>
      <c r="L237" s="342"/>
      <c r="M237" s="342"/>
    </row>
    <row r="238" spans="1:13" ht="166.6" hidden="1" customHeight="1">
      <c r="A238" s="306" t="s">
        <v>678</v>
      </c>
      <c r="B238" s="43">
        <v>1</v>
      </c>
      <c r="C238" s="29" t="s">
        <v>755</v>
      </c>
      <c r="D238" s="43">
        <v>2023</v>
      </c>
      <c r="E238" s="43" t="s">
        <v>803</v>
      </c>
      <c r="F238" s="98">
        <f t="shared" ref="F238:F249" si="50">G238+H238+I238+J238+K238</f>
        <v>2000</v>
      </c>
      <c r="G238" s="13"/>
      <c r="H238" s="13"/>
      <c r="I238" s="32">
        <v>2000</v>
      </c>
      <c r="J238" s="13"/>
      <c r="K238" s="13"/>
      <c r="L238" s="43" t="s">
        <v>751</v>
      </c>
      <c r="M238" s="42" t="s">
        <v>142</v>
      </c>
    </row>
    <row r="239" spans="1:13" ht="214.55" hidden="1" customHeight="1">
      <c r="A239" s="307"/>
      <c r="B239" s="43">
        <v>2</v>
      </c>
      <c r="C239" s="29" t="s">
        <v>756</v>
      </c>
      <c r="D239" s="43">
        <v>2023</v>
      </c>
      <c r="E239" s="43" t="s">
        <v>804</v>
      </c>
      <c r="F239" s="98">
        <f t="shared" si="50"/>
        <v>400</v>
      </c>
      <c r="G239" s="13"/>
      <c r="H239" s="13"/>
      <c r="I239" s="32">
        <v>400</v>
      </c>
      <c r="J239" s="13"/>
      <c r="K239" s="13"/>
      <c r="L239" s="43" t="s">
        <v>306</v>
      </c>
      <c r="M239" s="42" t="s">
        <v>142</v>
      </c>
    </row>
    <row r="240" spans="1:13" ht="269.2" hidden="1" customHeight="1">
      <c r="A240" s="307"/>
      <c r="B240" s="129">
        <v>3</v>
      </c>
      <c r="C240" s="29" t="s">
        <v>792</v>
      </c>
      <c r="D240" s="43">
        <v>2023</v>
      </c>
      <c r="E240" s="43" t="s">
        <v>805</v>
      </c>
      <c r="F240" s="98">
        <f t="shared" si="50"/>
        <v>10000</v>
      </c>
      <c r="G240" s="13"/>
      <c r="H240" s="13"/>
      <c r="I240" s="174">
        <v>10000</v>
      </c>
      <c r="J240" s="13"/>
      <c r="K240" s="13"/>
      <c r="L240" s="43" t="s">
        <v>852</v>
      </c>
      <c r="M240" s="42" t="s">
        <v>853</v>
      </c>
    </row>
    <row r="241" spans="1:15" ht="222.75" hidden="1" customHeight="1">
      <c r="A241" s="307"/>
      <c r="B241" s="43">
        <v>4</v>
      </c>
      <c r="C241" s="29" t="s">
        <v>679</v>
      </c>
      <c r="D241" s="43">
        <v>2023</v>
      </c>
      <c r="E241" s="43" t="s">
        <v>806</v>
      </c>
      <c r="F241" s="98">
        <f t="shared" si="50"/>
        <v>300</v>
      </c>
      <c r="G241" s="13"/>
      <c r="H241" s="13"/>
      <c r="I241" s="32">
        <v>300</v>
      </c>
      <c r="J241" s="13"/>
      <c r="K241" s="13"/>
      <c r="L241" s="43" t="s">
        <v>685</v>
      </c>
      <c r="M241" s="42" t="s">
        <v>691</v>
      </c>
    </row>
    <row r="242" spans="1:15" ht="163.5" hidden="1" customHeight="1">
      <c r="A242" s="307"/>
      <c r="B242" s="43">
        <v>5</v>
      </c>
      <c r="C242" s="29" t="s">
        <v>680</v>
      </c>
      <c r="D242" s="43">
        <v>2023</v>
      </c>
      <c r="E242" s="43" t="s">
        <v>807</v>
      </c>
      <c r="F242" s="98">
        <f t="shared" si="50"/>
        <v>100</v>
      </c>
      <c r="G242" s="13"/>
      <c r="H242" s="13"/>
      <c r="I242" s="32">
        <v>100</v>
      </c>
      <c r="J242" s="13"/>
      <c r="K242" s="13"/>
      <c r="L242" s="43" t="s">
        <v>686</v>
      </c>
      <c r="M242" s="42" t="s">
        <v>692</v>
      </c>
    </row>
    <row r="243" spans="1:15" ht="112.6" hidden="1" customHeight="1">
      <c r="A243" s="307"/>
      <c r="B243" s="43">
        <v>6</v>
      </c>
      <c r="C243" s="29" t="s">
        <v>681</v>
      </c>
      <c r="D243" s="43">
        <v>2023</v>
      </c>
      <c r="E243" s="43" t="s">
        <v>808</v>
      </c>
      <c r="F243" s="98">
        <f t="shared" si="50"/>
        <v>200</v>
      </c>
      <c r="G243" s="13"/>
      <c r="H243" s="13"/>
      <c r="I243" s="32">
        <v>200</v>
      </c>
      <c r="J243" s="13"/>
      <c r="K243" s="13"/>
      <c r="L243" s="43" t="s">
        <v>687</v>
      </c>
      <c r="M243" s="42" t="s">
        <v>693</v>
      </c>
    </row>
    <row r="244" spans="1:15" ht="250.55" hidden="1" customHeight="1">
      <c r="A244" s="307"/>
      <c r="B244" s="43">
        <v>7</v>
      </c>
      <c r="C244" s="29" t="s">
        <v>682</v>
      </c>
      <c r="D244" s="43">
        <v>2023</v>
      </c>
      <c r="E244" s="43" t="s">
        <v>809</v>
      </c>
      <c r="F244" s="98">
        <f t="shared" si="50"/>
        <v>2000</v>
      </c>
      <c r="G244" s="13"/>
      <c r="H244" s="13"/>
      <c r="I244" s="32">
        <v>2000</v>
      </c>
      <c r="J244" s="13"/>
      <c r="K244" s="13"/>
      <c r="L244" s="43" t="s">
        <v>750</v>
      </c>
      <c r="M244" s="42"/>
    </row>
    <row r="245" spans="1:15" ht="209.95" hidden="1" customHeight="1">
      <c r="A245" s="307"/>
      <c r="B245" s="43">
        <v>8</v>
      </c>
      <c r="C245" s="29" t="s">
        <v>696</v>
      </c>
      <c r="D245" s="43">
        <v>2023</v>
      </c>
      <c r="E245" s="43" t="s">
        <v>810</v>
      </c>
      <c r="F245" s="98">
        <f t="shared" si="50"/>
        <v>300</v>
      </c>
      <c r="G245" s="13"/>
      <c r="H245" s="13"/>
      <c r="I245" s="32">
        <v>300</v>
      </c>
      <c r="J245" s="13"/>
      <c r="K245" s="13"/>
      <c r="L245" s="43" t="s">
        <v>688</v>
      </c>
      <c r="M245" s="42" t="s">
        <v>142</v>
      </c>
    </row>
    <row r="246" spans="1:15" ht="182.3" hidden="1" customHeight="1">
      <c r="A246" s="307"/>
      <c r="B246" s="43">
        <v>9</v>
      </c>
      <c r="C246" s="29" t="s">
        <v>683</v>
      </c>
      <c r="D246" s="43">
        <v>2023</v>
      </c>
      <c r="E246" s="43" t="s">
        <v>811</v>
      </c>
      <c r="F246" s="98">
        <f t="shared" si="50"/>
        <v>51</v>
      </c>
      <c r="G246" s="13"/>
      <c r="H246" s="13"/>
      <c r="I246" s="32">
        <v>51</v>
      </c>
      <c r="J246" s="13"/>
      <c r="K246" s="13"/>
      <c r="L246" s="43" t="s">
        <v>745</v>
      </c>
      <c r="M246" s="42" t="s">
        <v>694</v>
      </c>
    </row>
    <row r="247" spans="1:15" ht="159.75" hidden="1" customHeight="1">
      <c r="A247" s="307"/>
      <c r="B247" s="43">
        <v>10</v>
      </c>
      <c r="C247" s="29" t="s">
        <v>684</v>
      </c>
      <c r="D247" s="43">
        <v>2023</v>
      </c>
      <c r="E247" s="43" t="s">
        <v>807</v>
      </c>
      <c r="F247" s="98">
        <f t="shared" si="50"/>
        <v>5</v>
      </c>
      <c r="G247" s="13"/>
      <c r="H247" s="13"/>
      <c r="I247" s="32">
        <v>5</v>
      </c>
      <c r="J247" s="13"/>
      <c r="K247" s="13"/>
      <c r="L247" s="43" t="s">
        <v>689</v>
      </c>
      <c r="M247" s="42" t="s">
        <v>695</v>
      </c>
    </row>
    <row r="248" spans="1:15" ht="239.25" hidden="1" customHeight="1">
      <c r="A248" s="307"/>
      <c r="B248" s="43">
        <v>11</v>
      </c>
      <c r="C248" s="29" t="s">
        <v>757</v>
      </c>
      <c r="D248" s="43">
        <v>2023</v>
      </c>
      <c r="E248" s="106" t="s">
        <v>812</v>
      </c>
      <c r="F248" s="98">
        <f t="shared" si="50"/>
        <v>50</v>
      </c>
      <c r="G248" s="13"/>
      <c r="H248" s="13"/>
      <c r="I248" s="32">
        <v>50</v>
      </c>
      <c r="J248" s="13"/>
      <c r="K248" s="13"/>
      <c r="L248" s="27" t="s">
        <v>690</v>
      </c>
      <c r="M248" s="42" t="s">
        <v>773</v>
      </c>
    </row>
    <row r="249" spans="1:15" ht="218.95" hidden="1" customHeight="1">
      <c r="A249" s="307"/>
      <c r="B249" s="43">
        <v>12</v>
      </c>
      <c r="C249" s="128" t="s">
        <v>955</v>
      </c>
      <c r="D249" s="43">
        <v>2023</v>
      </c>
      <c r="E249" s="186" t="s">
        <v>928</v>
      </c>
      <c r="F249" s="98">
        <f t="shared" si="50"/>
        <v>150</v>
      </c>
      <c r="G249" s="13"/>
      <c r="H249" s="13"/>
      <c r="I249" s="32">
        <v>150</v>
      </c>
      <c r="J249" s="13"/>
      <c r="K249" s="13"/>
      <c r="L249" s="27" t="s">
        <v>758</v>
      </c>
      <c r="M249" s="42" t="s">
        <v>759</v>
      </c>
    </row>
    <row r="250" spans="1:15" ht="186.75" hidden="1" customHeight="1">
      <c r="A250" s="307"/>
      <c r="B250" s="43"/>
      <c r="C250" s="11" t="s">
        <v>926</v>
      </c>
      <c r="D250" s="43">
        <v>2023</v>
      </c>
      <c r="E250" s="43" t="s">
        <v>939</v>
      </c>
      <c r="F250" s="98">
        <f>I250</f>
        <v>0</v>
      </c>
      <c r="G250" s="13"/>
      <c r="H250" s="13"/>
      <c r="I250" s="32"/>
      <c r="J250" s="13"/>
      <c r="K250" s="13"/>
      <c r="L250" s="27" t="s">
        <v>908</v>
      </c>
      <c r="M250" s="201" t="s">
        <v>909</v>
      </c>
      <c r="N250" s="64">
        <v>13</v>
      </c>
    </row>
    <row r="251" spans="1:15" ht="228.8" hidden="1" customHeight="1">
      <c r="A251" s="307"/>
      <c r="B251" s="43">
        <v>13</v>
      </c>
      <c r="C251" s="187" t="s">
        <v>927</v>
      </c>
      <c r="D251" s="43">
        <v>2023</v>
      </c>
      <c r="E251" s="43" t="s">
        <v>928</v>
      </c>
      <c r="F251" s="98">
        <f>I251</f>
        <v>100</v>
      </c>
      <c r="G251" s="13"/>
      <c r="H251" s="13"/>
      <c r="I251" s="32">
        <v>100</v>
      </c>
      <c r="J251" s="13"/>
      <c r="K251" s="13"/>
      <c r="L251" s="177" t="s">
        <v>929</v>
      </c>
      <c r="M251" s="178" t="s">
        <v>930</v>
      </c>
      <c r="N251" s="179">
        <v>14</v>
      </c>
      <c r="O251" s="179" t="s">
        <v>962</v>
      </c>
    </row>
    <row r="252" spans="1:15" ht="208.5" hidden="1" customHeight="1">
      <c r="A252" s="307"/>
      <c r="B252" s="43">
        <v>14</v>
      </c>
      <c r="C252" s="136" t="s">
        <v>947</v>
      </c>
      <c r="D252" s="43">
        <v>2023</v>
      </c>
      <c r="E252" s="43" t="s">
        <v>928</v>
      </c>
      <c r="F252" s="98">
        <f>I252</f>
        <v>1400</v>
      </c>
      <c r="G252" s="13"/>
      <c r="H252" s="13"/>
      <c r="I252" s="32">
        <v>1400</v>
      </c>
      <c r="J252" s="13"/>
      <c r="K252" s="13"/>
      <c r="L252" s="137" t="s">
        <v>208</v>
      </c>
      <c r="M252" s="137" t="s">
        <v>142</v>
      </c>
      <c r="N252" s="179">
        <v>15</v>
      </c>
    </row>
    <row r="253" spans="1:15" ht="87.75" hidden="1" customHeight="1">
      <c r="A253" s="307"/>
      <c r="B253" s="43">
        <v>15</v>
      </c>
      <c r="C253" s="223" t="s">
        <v>953</v>
      </c>
      <c r="D253" s="43">
        <v>2023</v>
      </c>
      <c r="E253" s="43" t="s">
        <v>423</v>
      </c>
      <c r="F253" s="98">
        <f>I253</f>
        <v>121.4</v>
      </c>
      <c r="G253" s="13"/>
      <c r="H253" s="13"/>
      <c r="I253" s="32">
        <v>121.4</v>
      </c>
      <c r="J253" s="13"/>
      <c r="K253" s="13"/>
      <c r="L253" s="188" t="s">
        <v>954</v>
      </c>
      <c r="M253" s="188" t="s">
        <v>142</v>
      </c>
      <c r="N253" s="179">
        <v>16</v>
      </c>
    </row>
    <row r="254" spans="1:15" ht="256.60000000000002" hidden="1" customHeight="1">
      <c r="A254" s="307"/>
      <c r="B254" s="343">
        <v>16</v>
      </c>
      <c r="C254" s="202" t="s">
        <v>967</v>
      </c>
      <c r="D254" s="343">
        <v>2023</v>
      </c>
      <c r="E254" s="343" t="s">
        <v>968</v>
      </c>
      <c r="F254" s="98"/>
      <c r="G254" s="13"/>
      <c r="H254" s="13"/>
      <c r="I254" s="32"/>
      <c r="J254" s="13"/>
      <c r="K254" s="13"/>
      <c r="L254" s="198"/>
      <c r="M254" s="198"/>
      <c r="N254" s="179"/>
    </row>
    <row r="255" spans="1:15" ht="98.2" hidden="1" customHeight="1">
      <c r="A255" s="307"/>
      <c r="B255" s="344"/>
      <c r="C255" s="199" t="s">
        <v>1014</v>
      </c>
      <c r="D255" s="344"/>
      <c r="E255" s="344"/>
      <c r="F255" s="98">
        <f>I255+H255+J255+K255</f>
        <v>31924</v>
      </c>
      <c r="G255" s="13"/>
      <c r="H255" s="32">
        <v>20000</v>
      </c>
      <c r="I255" s="32">
        <v>11924</v>
      </c>
      <c r="J255" s="13"/>
      <c r="K255" s="197"/>
      <c r="L255" s="137" t="s">
        <v>571</v>
      </c>
      <c r="M255" s="137" t="s">
        <v>1015</v>
      </c>
      <c r="N255" s="179"/>
      <c r="O255" s="199" t="s">
        <v>972</v>
      </c>
    </row>
    <row r="256" spans="1:15" ht="36" hidden="1" customHeight="1">
      <c r="A256" s="307"/>
      <c r="B256" s="344"/>
      <c r="C256" s="200" t="s">
        <v>973</v>
      </c>
      <c r="D256" s="344"/>
      <c r="E256" s="344"/>
      <c r="F256" s="98">
        <f t="shared" ref="F256:F261" si="51">I256</f>
        <v>650</v>
      </c>
      <c r="G256" s="13"/>
      <c r="H256" s="13"/>
      <c r="I256" s="32">
        <v>650</v>
      </c>
      <c r="J256" s="13"/>
      <c r="K256" s="197"/>
      <c r="L256" s="137" t="s">
        <v>969</v>
      </c>
      <c r="M256" s="137" t="s">
        <v>970</v>
      </c>
      <c r="N256" s="179"/>
      <c r="O256" s="200" t="s">
        <v>973</v>
      </c>
    </row>
    <row r="257" spans="1:15" ht="41.25" hidden="1" customHeight="1">
      <c r="A257" s="307"/>
      <c r="B257" s="344"/>
      <c r="C257" s="199" t="s">
        <v>974</v>
      </c>
      <c r="D257" s="344"/>
      <c r="E257" s="344"/>
      <c r="F257" s="98">
        <f t="shared" si="51"/>
        <v>1566.72</v>
      </c>
      <c r="G257" s="13"/>
      <c r="H257" s="13"/>
      <c r="I257" s="32">
        <v>1566.72</v>
      </c>
      <c r="J257" s="13"/>
      <c r="K257" s="197"/>
      <c r="L257" s="137" t="s">
        <v>971</v>
      </c>
      <c r="M257" s="137" t="s">
        <v>1016</v>
      </c>
      <c r="N257" s="179"/>
      <c r="O257" s="199" t="s">
        <v>974</v>
      </c>
    </row>
    <row r="258" spans="1:15" ht="78.05" hidden="1" customHeight="1">
      <c r="A258" s="307"/>
      <c r="B258" s="344"/>
      <c r="C258" s="199" t="s">
        <v>1017</v>
      </c>
      <c r="D258" s="344"/>
      <c r="E258" s="344"/>
      <c r="F258" s="98">
        <f t="shared" si="51"/>
        <v>793.7</v>
      </c>
      <c r="G258" s="13"/>
      <c r="H258" s="13"/>
      <c r="I258" s="32">
        <v>793.7</v>
      </c>
      <c r="J258" s="13"/>
      <c r="K258" s="197"/>
      <c r="L258" s="188" t="s">
        <v>1018</v>
      </c>
      <c r="M258" s="188" t="s">
        <v>1019</v>
      </c>
      <c r="N258" s="179"/>
      <c r="O258" s="225"/>
    </row>
    <row r="259" spans="1:15" ht="41.25" hidden="1" customHeight="1">
      <c r="A259" s="307"/>
      <c r="B259" s="345"/>
      <c r="C259" s="199" t="s">
        <v>1020</v>
      </c>
      <c r="D259" s="345"/>
      <c r="E259" s="345"/>
      <c r="F259" s="98">
        <f t="shared" si="51"/>
        <v>199.92</v>
      </c>
      <c r="G259" s="13"/>
      <c r="H259" s="13"/>
      <c r="I259" s="32">
        <v>199.92</v>
      </c>
      <c r="J259" s="13"/>
      <c r="K259" s="197"/>
      <c r="L259" s="188" t="s">
        <v>1021</v>
      </c>
      <c r="M259" s="188" t="s">
        <v>1022</v>
      </c>
      <c r="N259" s="179"/>
      <c r="O259" s="225"/>
    </row>
    <row r="260" spans="1:15" ht="258.75" hidden="1" customHeight="1">
      <c r="A260" s="307"/>
      <c r="B260" s="134">
        <v>17</v>
      </c>
      <c r="C260" s="237" t="s">
        <v>1048</v>
      </c>
      <c r="D260" s="134">
        <v>2023</v>
      </c>
      <c r="E260" s="134" t="s">
        <v>1049</v>
      </c>
      <c r="F260" s="98">
        <f t="shared" si="51"/>
        <v>15000</v>
      </c>
      <c r="G260" s="13"/>
      <c r="H260" s="13"/>
      <c r="I260" s="32">
        <v>15000</v>
      </c>
      <c r="J260" s="13"/>
      <c r="K260" s="197"/>
      <c r="L260" s="188" t="s">
        <v>471</v>
      </c>
      <c r="M260" s="188" t="s">
        <v>665</v>
      </c>
      <c r="O260" s="225"/>
    </row>
    <row r="261" spans="1:15" ht="180.85" hidden="1" customHeight="1">
      <c r="A261" s="308"/>
      <c r="B261" s="134">
        <v>18</v>
      </c>
      <c r="C261" s="237" t="s">
        <v>1050</v>
      </c>
      <c r="D261" s="134">
        <v>2023</v>
      </c>
      <c r="E261" s="134" t="s">
        <v>423</v>
      </c>
      <c r="F261" s="98">
        <f t="shared" si="51"/>
        <v>32000</v>
      </c>
      <c r="G261" s="13"/>
      <c r="H261" s="13"/>
      <c r="I261" s="32">
        <v>32000</v>
      </c>
      <c r="J261" s="13"/>
      <c r="K261" s="197"/>
      <c r="L261" s="188" t="s">
        <v>471</v>
      </c>
      <c r="M261" s="188" t="s">
        <v>1051</v>
      </c>
      <c r="O261" s="225"/>
    </row>
    <row r="262" spans="1:15" ht="279" hidden="1" customHeight="1">
      <c r="A262" s="306" t="s">
        <v>784</v>
      </c>
      <c r="B262" s="43">
        <v>1</v>
      </c>
      <c r="C262" s="29" t="s">
        <v>785</v>
      </c>
      <c r="D262" s="43">
        <v>2023</v>
      </c>
      <c r="E262" s="43" t="s">
        <v>783</v>
      </c>
      <c r="F262" s="98">
        <f>G262+H262+I262+J262+K262</f>
        <v>1000</v>
      </c>
      <c r="G262" s="13"/>
      <c r="H262" s="13"/>
      <c r="I262" s="32">
        <v>1000</v>
      </c>
      <c r="J262" s="13"/>
      <c r="K262" s="13"/>
      <c r="L262" s="182" t="s">
        <v>688</v>
      </c>
      <c r="M262" s="181" t="s">
        <v>144</v>
      </c>
    </row>
    <row r="263" spans="1:15" ht="287.2" hidden="1" customHeight="1">
      <c r="A263" s="308"/>
      <c r="B263" s="43">
        <v>2</v>
      </c>
      <c r="C263" s="29" t="s">
        <v>795</v>
      </c>
      <c r="D263" s="43">
        <v>2023</v>
      </c>
      <c r="E263" s="43" t="s">
        <v>783</v>
      </c>
      <c r="F263" s="147">
        <f>G263+H263+I263+J263+K263</f>
        <v>500</v>
      </c>
      <c r="G263" s="147"/>
      <c r="H263" s="147"/>
      <c r="I263" s="147">
        <v>500</v>
      </c>
      <c r="J263" s="13"/>
      <c r="K263" s="13"/>
      <c r="L263" s="177"/>
      <c r="M263" s="178"/>
    </row>
    <row r="264" spans="1:15" ht="81" hidden="1" customHeight="1">
      <c r="A264" s="309" t="s">
        <v>907</v>
      </c>
      <c r="B264" s="245"/>
      <c r="C264" s="246" t="s">
        <v>906</v>
      </c>
      <c r="D264" s="247">
        <v>2023</v>
      </c>
      <c r="E264" s="248" t="s">
        <v>935</v>
      </c>
      <c r="F264" s="249">
        <f t="shared" ref="F264:F269" si="52">SUM(G264:K264)</f>
        <v>0</v>
      </c>
      <c r="G264" s="250"/>
      <c r="H264" s="250"/>
      <c r="I264" s="251">
        <v>0</v>
      </c>
      <c r="J264" s="250"/>
      <c r="K264" s="252"/>
      <c r="L264" s="253" t="s">
        <v>932</v>
      </c>
      <c r="M264" s="140" t="s">
        <v>421</v>
      </c>
      <c r="N264" s="64">
        <v>1</v>
      </c>
    </row>
    <row r="265" spans="1:15" ht="119.3" hidden="1" customHeight="1">
      <c r="A265" s="310"/>
      <c r="B265" s="43">
        <v>1</v>
      </c>
      <c r="C265" s="187" t="s">
        <v>987</v>
      </c>
      <c r="D265" s="164">
        <v>2023</v>
      </c>
      <c r="E265" s="62" t="s">
        <v>661</v>
      </c>
      <c r="F265" s="165">
        <f t="shared" si="52"/>
        <v>10401</v>
      </c>
      <c r="G265" s="147"/>
      <c r="H265" s="147"/>
      <c r="I265" s="235">
        <v>10401</v>
      </c>
      <c r="J265" s="13"/>
      <c r="K265" s="13"/>
      <c r="L265" s="137" t="s">
        <v>933</v>
      </c>
      <c r="M265" s="137" t="s">
        <v>934</v>
      </c>
      <c r="N265" s="64">
        <v>2</v>
      </c>
    </row>
    <row r="266" spans="1:15" ht="119.3" hidden="1" customHeight="1">
      <c r="A266" s="310"/>
      <c r="B266" s="43">
        <v>2</v>
      </c>
      <c r="C266" s="136" t="s">
        <v>472</v>
      </c>
      <c r="D266" s="164">
        <v>2023</v>
      </c>
      <c r="E266" s="62" t="s">
        <v>948</v>
      </c>
      <c r="F266" s="165">
        <f t="shared" si="52"/>
        <v>3500</v>
      </c>
      <c r="G266" s="147"/>
      <c r="H266" s="147"/>
      <c r="I266" s="235">
        <v>3500</v>
      </c>
      <c r="J266" s="13"/>
      <c r="K266" s="13"/>
      <c r="L266" s="137" t="s">
        <v>949</v>
      </c>
      <c r="M266" s="137" t="s">
        <v>142</v>
      </c>
      <c r="N266" s="64">
        <v>3</v>
      </c>
    </row>
    <row r="267" spans="1:15" ht="135.85" hidden="1" customHeight="1">
      <c r="A267" s="310"/>
      <c r="B267" s="232">
        <v>3</v>
      </c>
      <c r="C267" s="257" t="s">
        <v>1052</v>
      </c>
      <c r="D267" s="238">
        <v>2023</v>
      </c>
      <c r="E267" s="239" t="s">
        <v>948</v>
      </c>
      <c r="F267" s="240">
        <f t="shared" si="52"/>
        <v>3000</v>
      </c>
      <c r="G267" s="241"/>
      <c r="H267" s="241"/>
      <c r="I267" s="242">
        <v>3000</v>
      </c>
      <c r="J267" s="243"/>
      <c r="K267" s="243"/>
      <c r="L267" s="232" t="s">
        <v>448</v>
      </c>
      <c r="M267" s="244" t="s">
        <v>867</v>
      </c>
      <c r="N267" s="64">
        <v>4</v>
      </c>
    </row>
    <row r="268" spans="1:15" ht="150.75" hidden="1" customHeight="1">
      <c r="A268" s="310"/>
      <c r="B268" s="43">
        <v>4</v>
      </c>
      <c r="C268" s="136" t="s">
        <v>956</v>
      </c>
      <c r="D268" s="164">
        <v>2023</v>
      </c>
      <c r="E268" s="62" t="s">
        <v>948</v>
      </c>
      <c r="F268" s="165">
        <f t="shared" si="52"/>
        <v>5000</v>
      </c>
      <c r="G268" s="147"/>
      <c r="H268" s="147"/>
      <c r="I268" s="235">
        <v>5000</v>
      </c>
      <c r="J268" s="13"/>
      <c r="K268" s="13"/>
      <c r="L268" s="43" t="s">
        <v>958</v>
      </c>
      <c r="M268" s="137" t="s">
        <v>957</v>
      </c>
      <c r="N268" s="64">
        <v>5</v>
      </c>
    </row>
    <row r="269" spans="1:15" ht="150.75" hidden="1" customHeight="1">
      <c r="A269" s="311"/>
      <c r="B269" s="43">
        <v>5</v>
      </c>
      <c r="C269" s="136" t="s">
        <v>963</v>
      </c>
      <c r="D269" s="62">
        <v>2023</v>
      </c>
      <c r="E269" s="62" t="s">
        <v>965</v>
      </c>
      <c r="F269" s="63">
        <f t="shared" si="52"/>
        <v>162</v>
      </c>
      <c r="G269" s="147"/>
      <c r="H269" s="147"/>
      <c r="I269" s="235">
        <v>162</v>
      </c>
      <c r="J269" s="13"/>
      <c r="K269" s="13"/>
      <c r="L269" s="137" t="s">
        <v>964</v>
      </c>
      <c r="M269" s="137" t="s">
        <v>25</v>
      </c>
      <c r="N269" s="64">
        <v>6</v>
      </c>
    </row>
    <row r="270" spans="1:15" ht="18" hidden="1" customHeight="1">
      <c r="A270" s="146"/>
      <c r="B270" s="43"/>
      <c r="C270" s="14" t="s">
        <v>308</v>
      </c>
      <c r="D270" s="43"/>
      <c r="E270" s="43"/>
      <c r="F270" s="107">
        <f>G270+H270+I270+J270+K270</f>
        <v>122874.74</v>
      </c>
      <c r="G270" s="13">
        <f>SUM(G238:G269)</f>
        <v>0</v>
      </c>
      <c r="H270" s="13">
        <f t="shared" ref="H270:K270" si="53">SUM(H238:H269)</f>
        <v>20000</v>
      </c>
      <c r="I270" s="13">
        <f t="shared" si="53"/>
        <v>102874.74</v>
      </c>
      <c r="J270" s="13">
        <f t="shared" si="53"/>
        <v>0</v>
      </c>
      <c r="K270" s="13">
        <f t="shared" si="53"/>
        <v>0</v>
      </c>
      <c r="L270" s="27"/>
      <c r="M270" s="42"/>
    </row>
    <row r="271" spans="1:15" ht="18" hidden="1" customHeight="1">
      <c r="A271" s="314" t="s">
        <v>844</v>
      </c>
      <c r="B271" s="315"/>
      <c r="C271" s="315"/>
      <c r="D271" s="315"/>
      <c r="E271" s="315"/>
      <c r="F271" s="315"/>
      <c r="G271" s="315"/>
      <c r="H271" s="315"/>
      <c r="I271" s="315"/>
      <c r="J271" s="315"/>
      <c r="K271" s="315"/>
      <c r="L271" s="315"/>
      <c r="M271" s="316"/>
    </row>
    <row r="272" spans="1:15" ht="203.25" hidden="1" customHeight="1">
      <c r="A272" s="317" t="s">
        <v>854</v>
      </c>
      <c r="B272" s="43">
        <v>0</v>
      </c>
      <c r="C272" s="187" t="s">
        <v>910</v>
      </c>
      <c r="D272" s="43">
        <v>2023</v>
      </c>
      <c r="E272" s="49" t="s">
        <v>855</v>
      </c>
      <c r="F272" s="142">
        <f t="shared" ref="F272:F308" si="54">G272+H272+I272+J272+K272</f>
        <v>0</v>
      </c>
      <c r="G272" s="13"/>
      <c r="H272" s="43"/>
      <c r="I272" s="32">
        <v>0</v>
      </c>
      <c r="J272" s="13"/>
      <c r="K272" s="13"/>
      <c r="L272" s="43" t="s">
        <v>856</v>
      </c>
      <c r="M272" s="43" t="s">
        <v>142</v>
      </c>
    </row>
    <row r="273" spans="1:14" ht="255.8" hidden="1" customHeight="1">
      <c r="A273" s="318"/>
      <c r="B273" s="43">
        <v>0</v>
      </c>
      <c r="C273" s="136" t="s">
        <v>911</v>
      </c>
      <c r="D273" s="43">
        <v>2023</v>
      </c>
      <c r="E273" s="49" t="s">
        <v>980</v>
      </c>
      <c r="F273" s="142">
        <f t="shared" si="54"/>
        <v>0</v>
      </c>
      <c r="G273" s="13"/>
      <c r="H273" s="43"/>
      <c r="I273" s="32">
        <v>0</v>
      </c>
      <c r="J273" s="13"/>
      <c r="K273" s="13"/>
      <c r="L273" s="43" t="s">
        <v>856</v>
      </c>
      <c r="M273" s="43" t="s">
        <v>25</v>
      </c>
      <c r="N273" s="64" t="s">
        <v>931</v>
      </c>
    </row>
    <row r="274" spans="1:14" ht="235.5" hidden="1" customHeight="1">
      <c r="A274" s="318"/>
      <c r="B274" s="43">
        <v>0</v>
      </c>
      <c r="C274" s="29" t="s">
        <v>857</v>
      </c>
      <c r="D274" s="43">
        <v>2023</v>
      </c>
      <c r="E274" s="49" t="s">
        <v>980</v>
      </c>
      <c r="F274" s="142">
        <f t="shared" si="54"/>
        <v>0</v>
      </c>
      <c r="G274" s="13"/>
      <c r="H274" s="43"/>
      <c r="I274" s="32">
        <v>0</v>
      </c>
      <c r="J274" s="13"/>
      <c r="K274" s="13"/>
      <c r="L274" s="43" t="s">
        <v>856</v>
      </c>
      <c r="M274" s="43" t="s">
        <v>25</v>
      </c>
      <c r="N274" s="64" t="s">
        <v>931</v>
      </c>
    </row>
    <row r="275" spans="1:14" ht="191.3" hidden="1" customHeight="1">
      <c r="A275" s="318"/>
      <c r="B275" s="43">
        <v>1</v>
      </c>
      <c r="C275" s="29" t="s">
        <v>858</v>
      </c>
      <c r="D275" s="43">
        <v>2023</v>
      </c>
      <c r="E275" s="49" t="s">
        <v>859</v>
      </c>
      <c r="F275" s="142">
        <f t="shared" si="54"/>
        <v>5</v>
      </c>
      <c r="G275" s="13"/>
      <c r="H275" s="143"/>
      <c r="I275" s="32">
        <v>5</v>
      </c>
      <c r="J275" s="13"/>
      <c r="K275" s="13"/>
      <c r="L275" s="67" t="s">
        <v>860</v>
      </c>
      <c r="M275" s="144" t="s">
        <v>142</v>
      </c>
    </row>
    <row r="276" spans="1:14" ht="206.2" hidden="1" customHeight="1">
      <c r="A276" s="318"/>
      <c r="B276" s="43">
        <v>2</v>
      </c>
      <c r="C276" s="145" t="s">
        <v>989</v>
      </c>
      <c r="D276" s="43">
        <v>2023</v>
      </c>
      <c r="E276" s="49" t="s">
        <v>979</v>
      </c>
      <c r="F276" s="142">
        <f t="shared" si="54"/>
        <v>6800</v>
      </c>
      <c r="G276" s="13"/>
      <c r="H276" s="143"/>
      <c r="I276" s="32">
        <v>6800</v>
      </c>
      <c r="J276" s="13"/>
      <c r="K276" s="13"/>
      <c r="L276" s="67" t="s">
        <v>20</v>
      </c>
      <c r="M276" s="43" t="s">
        <v>20</v>
      </c>
      <c r="N276" s="221">
        <f>I275+I276+I277+I278+I279+I280+I281+I282+I283+I284+I285+I286+I287+I288</f>
        <v>42805</v>
      </c>
    </row>
    <row r="277" spans="1:14" ht="245.95" hidden="1" customHeight="1">
      <c r="A277" s="318"/>
      <c r="B277" s="219">
        <v>3</v>
      </c>
      <c r="C277" s="145" t="s">
        <v>991</v>
      </c>
      <c r="D277" s="43">
        <v>2023</v>
      </c>
      <c r="E277" s="49" t="s">
        <v>1047</v>
      </c>
      <c r="F277" s="142">
        <f t="shared" si="54"/>
        <v>2500</v>
      </c>
      <c r="G277" s="13"/>
      <c r="H277" s="143"/>
      <c r="I277" s="32">
        <v>2500</v>
      </c>
      <c r="J277" s="13"/>
      <c r="K277" s="13"/>
      <c r="L277" s="67" t="s">
        <v>992</v>
      </c>
      <c r="M277" s="43" t="s">
        <v>142</v>
      </c>
      <c r="N277" s="64">
        <f>42805+17600</f>
        <v>60405</v>
      </c>
    </row>
    <row r="278" spans="1:14" ht="238.6" hidden="1" customHeight="1">
      <c r="A278" s="318"/>
      <c r="B278" s="219">
        <v>4</v>
      </c>
      <c r="C278" s="145" t="s">
        <v>990</v>
      </c>
      <c r="D278" s="43">
        <v>2023</v>
      </c>
      <c r="E278" s="49" t="s">
        <v>1047</v>
      </c>
      <c r="F278" s="142">
        <f t="shared" si="54"/>
        <v>2500</v>
      </c>
      <c r="G278" s="13"/>
      <c r="H278" s="143"/>
      <c r="I278" s="32">
        <v>2500</v>
      </c>
      <c r="J278" s="13"/>
      <c r="K278" s="13"/>
      <c r="L278" s="67" t="s">
        <v>992</v>
      </c>
      <c r="M278" s="43" t="s">
        <v>142</v>
      </c>
    </row>
    <row r="279" spans="1:14" ht="246.8" hidden="1" customHeight="1">
      <c r="A279" s="318"/>
      <c r="B279" s="219">
        <v>5</v>
      </c>
      <c r="C279" s="145" t="s">
        <v>993</v>
      </c>
      <c r="D279" s="43">
        <v>2023</v>
      </c>
      <c r="E279" s="49" t="s">
        <v>1047</v>
      </c>
      <c r="F279" s="142">
        <f t="shared" si="54"/>
        <v>3300</v>
      </c>
      <c r="G279" s="13"/>
      <c r="H279" s="143"/>
      <c r="I279" s="32">
        <v>3300</v>
      </c>
      <c r="J279" s="13"/>
      <c r="K279" s="13"/>
      <c r="L279" s="67" t="s">
        <v>992</v>
      </c>
      <c r="M279" s="43" t="s">
        <v>142</v>
      </c>
    </row>
    <row r="280" spans="1:14" ht="249.05" hidden="1" customHeight="1">
      <c r="A280" s="318"/>
      <c r="B280" s="219">
        <v>6</v>
      </c>
      <c r="C280" s="145" t="s">
        <v>994</v>
      </c>
      <c r="D280" s="43">
        <v>2023</v>
      </c>
      <c r="E280" s="49" t="s">
        <v>1047</v>
      </c>
      <c r="F280" s="142">
        <f t="shared" si="54"/>
        <v>400</v>
      </c>
      <c r="G280" s="13"/>
      <c r="H280" s="143"/>
      <c r="I280" s="32">
        <v>400</v>
      </c>
      <c r="J280" s="13"/>
      <c r="K280" s="13"/>
      <c r="L280" s="67" t="s">
        <v>992</v>
      </c>
      <c r="M280" s="43" t="s">
        <v>142</v>
      </c>
    </row>
    <row r="281" spans="1:14" ht="244.5" hidden="1" customHeight="1">
      <c r="A281" s="318"/>
      <c r="B281" s="219">
        <v>7</v>
      </c>
      <c r="C281" s="145" t="s">
        <v>995</v>
      </c>
      <c r="D281" s="43">
        <v>2023</v>
      </c>
      <c r="E281" s="49" t="s">
        <v>1047</v>
      </c>
      <c r="F281" s="142">
        <f t="shared" si="54"/>
        <v>1000</v>
      </c>
      <c r="G281" s="13"/>
      <c r="H281" s="143"/>
      <c r="I281" s="32">
        <v>1000</v>
      </c>
      <c r="J281" s="13"/>
      <c r="K281" s="13"/>
      <c r="L281" s="67" t="s">
        <v>992</v>
      </c>
      <c r="M281" s="43" t="s">
        <v>142</v>
      </c>
    </row>
    <row r="282" spans="1:14" ht="246.8" hidden="1" customHeight="1">
      <c r="A282" s="318"/>
      <c r="B282" s="219">
        <v>8</v>
      </c>
      <c r="C282" s="145" t="s">
        <v>996</v>
      </c>
      <c r="D282" s="43">
        <v>2023</v>
      </c>
      <c r="E282" s="49" t="s">
        <v>1047</v>
      </c>
      <c r="F282" s="142">
        <f t="shared" si="54"/>
        <v>5000</v>
      </c>
      <c r="G282" s="13"/>
      <c r="H282" s="143"/>
      <c r="I282" s="32">
        <v>5000</v>
      </c>
      <c r="J282" s="13"/>
      <c r="K282" s="13"/>
      <c r="L282" s="67" t="s">
        <v>992</v>
      </c>
      <c r="M282" s="43" t="s">
        <v>142</v>
      </c>
    </row>
    <row r="283" spans="1:14" ht="200.3" hidden="1" customHeight="1">
      <c r="A283" s="318"/>
      <c r="B283" s="219">
        <v>9</v>
      </c>
      <c r="C283" s="145" t="s">
        <v>997</v>
      </c>
      <c r="D283" s="43">
        <v>2023</v>
      </c>
      <c r="E283" s="49" t="s">
        <v>1037</v>
      </c>
      <c r="F283" s="142">
        <f t="shared" si="54"/>
        <v>1000</v>
      </c>
      <c r="G283" s="13"/>
      <c r="H283" s="143"/>
      <c r="I283" s="32">
        <v>1000</v>
      </c>
      <c r="J283" s="13"/>
      <c r="K283" s="13"/>
      <c r="L283" s="67" t="s">
        <v>992</v>
      </c>
      <c r="M283" s="43" t="s">
        <v>142</v>
      </c>
    </row>
    <row r="284" spans="1:14" ht="234" hidden="1" customHeight="1">
      <c r="A284" s="318"/>
      <c r="B284" s="219">
        <v>10</v>
      </c>
      <c r="C284" s="145" t="s">
        <v>998</v>
      </c>
      <c r="D284" s="43">
        <v>2023</v>
      </c>
      <c r="E284" s="49" t="s">
        <v>1047</v>
      </c>
      <c r="F284" s="142">
        <f t="shared" si="54"/>
        <v>800</v>
      </c>
      <c r="G284" s="13"/>
      <c r="H284" s="143"/>
      <c r="I284" s="32">
        <v>800</v>
      </c>
      <c r="J284" s="13"/>
      <c r="K284" s="13"/>
      <c r="L284" s="67" t="s">
        <v>992</v>
      </c>
      <c r="M284" s="43" t="s">
        <v>142</v>
      </c>
    </row>
    <row r="285" spans="1:14" ht="261" hidden="1" customHeight="1">
      <c r="A285" s="318"/>
      <c r="B285" s="219">
        <v>11</v>
      </c>
      <c r="C285" s="145" t="s">
        <v>999</v>
      </c>
      <c r="D285" s="43">
        <v>2023</v>
      </c>
      <c r="E285" s="49" t="s">
        <v>1047</v>
      </c>
      <c r="F285" s="142">
        <f t="shared" si="54"/>
        <v>10000</v>
      </c>
      <c r="G285" s="13"/>
      <c r="H285" s="143"/>
      <c r="I285" s="32">
        <v>10000</v>
      </c>
      <c r="J285" s="13"/>
      <c r="K285" s="13"/>
      <c r="L285" s="67" t="s">
        <v>992</v>
      </c>
      <c r="M285" s="43" t="s">
        <v>142</v>
      </c>
    </row>
    <row r="286" spans="1:14" ht="200.3" hidden="1" customHeight="1">
      <c r="A286" s="318"/>
      <c r="B286" s="219">
        <v>12</v>
      </c>
      <c r="C286" s="145" t="s">
        <v>1000</v>
      </c>
      <c r="D286" s="43">
        <v>2023</v>
      </c>
      <c r="E286" s="49" t="s">
        <v>1047</v>
      </c>
      <c r="F286" s="142">
        <f t="shared" si="54"/>
        <v>3000</v>
      </c>
      <c r="G286" s="13"/>
      <c r="H286" s="143"/>
      <c r="I286" s="32">
        <v>3000</v>
      </c>
      <c r="J286" s="13"/>
      <c r="K286" s="13"/>
      <c r="L286" s="67" t="s">
        <v>992</v>
      </c>
      <c r="M286" s="43" t="s">
        <v>142</v>
      </c>
    </row>
    <row r="287" spans="1:14" ht="237.8" hidden="1" customHeight="1">
      <c r="A287" s="318"/>
      <c r="B287" s="219">
        <v>13</v>
      </c>
      <c r="C287" s="145" t="s">
        <v>1001</v>
      </c>
      <c r="D287" s="43">
        <v>2023</v>
      </c>
      <c r="E287" s="49" t="s">
        <v>1047</v>
      </c>
      <c r="F287" s="142">
        <f t="shared" si="54"/>
        <v>6400</v>
      </c>
      <c r="G287" s="13"/>
      <c r="H287" s="143"/>
      <c r="I287" s="32">
        <v>6400</v>
      </c>
      <c r="J287" s="13"/>
      <c r="K287" s="13"/>
      <c r="L287" s="67" t="s">
        <v>992</v>
      </c>
      <c r="M287" s="43" t="s">
        <v>142</v>
      </c>
    </row>
    <row r="288" spans="1:14" ht="254.3" hidden="1" customHeight="1">
      <c r="A288" s="319"/>
      <c r="B288" s="219">
        <v>14</v>
      </c>
      <c r="C288" s="145" t="s">
        <v>1002</v>
      </c>
      <c r="D288" s="43">
        <v>2023</v>
      </c>
      <c r="E288" s="49" t="s">
        <v>1047</v>
      </c>
      <c r="F288" s="142">
        <f t="shared" si="54"/>
        <v>100</v>
      </c>
      <c r="G288" s="13"/>
      <c r="H288" s="143"/>
      <c r="I288" s="32">
        <v>100</v>
      </c>
      <c r="J288" s="13"/>
      <c r="K288" s="13"/>
      <c r="L288" s="67" t="s">
        <v>992</v>
      </c>
      <c r="M288" s="43" t="s">
        <v>142</v>
      </c>
    </row>
    <row r="289" spans="1:13" ht="240.75" hidden="1" customHeight="1">
      <c r="A289" s="317" t="s">
        <v>982</v>
      </c>
      <c r="B289" s="219">
        <v>1</v>
      </c>
      <c r="C289" s="145" t="s">
        <v>1041</v>
      </c>
      <c r="D289" s="43">
        <v>2023</v>
      </c>
      <c r="E289" s="49" t="s">
        <v>1043</v>
      </c>
      <c r="F289" s="142">
        <f t="shared" si="54"/>
        <v>400</v>
      </c>
      <c r="G289" s="13"/>
      <c r="H289" s="143"/>
      <c r="I289" s="32">
        <v>400</v>
      </c>
      <c r="J289" s="13"/>
      <c r="K289" s="13"/>
      <c r="L289" s="137" t="s">
        <v>983</v>
      </c>
      <c r="M289" s="43" t="s">
        <v>867</v>
      </c>
    </row>
    <row r="290" spans="1:13" ht="245.3" hidden="1" customHeight="1">
      <c r="A290" s="318"/>
      <c r="B290" s="219">
        <v>2</v>
      </c>
      <c r="C290" s="145" t="s">
        <v>1042</v>
      </c>
      <c r="D290" s="220">
        <v>2023</v>
      </c>
      <c r="E290" s="49" t="s">
        <v>1043</v>
      </c>
      <c r="F290" s="142">
        <f t="shared" si="54"/>
        <v>400</v>
      </c>
      <c r="G290" s="13"/>
      <c r="H290" s="143"/>
      <c r="I290" s="32">
        <v>400</v>
      </c>
      <c r="J290" s="13"/>
      <c r="K290" s="13"/>
      <c r="L290" s="137" t="s">
        <v>986</v>
      </c>
      <c r="M290" s="43" t="s">
        <v>984</v>
      </c>
    </row>
    <row r="291" spans="1:13" ht="262.5" hidden="1" customHeight="1">
      <c r="A291" s="318"/>
      <c r="B291" s="219">
        <v>3</v>
      </c>
      <c r="C291" s="145" t="s">
        <v>1039</v>
      </c>
      <c r="D291" s="220">
        <v>2023</v>
      </c>
      <c r="E291" s="49" t="s">
        <v>1043</v>
      </c>
      <c r="F291" s="142">
        <f t="shared" si="54"/>
        <v>1200</v>
      </c>
      <c r="G291" s="13"/>
      <c r="H291" s="143"/>
      <c r="I291" s="32">
        <v>1200</v>
      </c>
      <c r="J291" s="13"/>
      <c r="K291" s="13"/>
      <c r="L291" s="137" t="s">
        <v>986</v>
      </c>
      <c r="M291" s="43" t="s">
        <v>985</v>
      </c>
    </row>
    <row r="292" spans="1:13" ht="244.5" hidden="1" customHeight="1">
      <c r="A292" s="318"/>
      <c r="B292" s="219">
        <v>4</v>
      </c>
      <c r="C292" s="145" t="s">
        <v>1040</v>
      </c>
      <c r="D292" s="220">
        <v>2023</v>
      </c>
      <c r="E292" s="49" t="s">
        <v>1043</v>
      </c>
      <c r="F292" s="142">
        <f t="shared" si="54"/>
        <v>600</v>
      </c>
      <c r="G292" s="13"/>
      <c r="H292" s="143"/>
      <c r="I292" s="32">
        <v>600</v>
      </c>
      <c r="J292" s="13"/>
      <c r="K292" s="13"/>
      <c r="L292" s="137" t="s">
        <v>986</v>
      </c>
      <c r="M292" s="43" t="s">
        <v>142</v>
      </c>
    </row>
    <row r="293" spans="1:13" ht="214.55" hidden="1" customHeight="1">
      <c r="A293" s="318"/>
      <c r="B293" s="43">
        <v>5</v>
      </c>
      <c r="C293" s="29" t="s">
        <v>1004</v>
      </c>
      <c r="D293" s="43">
        <v>2023</v>
      </c>
      <c r="E293" s="49" t="s">
        <v>981</v>
      </c>
      <c r="F293" s="142">
        <f t="shared" si="54"/>
        <v>2000</v>
      </c>
      <c r="G293" s="13"/>
      <c r="H293" s="143"/>
      <c r="I293" s="32">
        <v>2000</v>
      </c>
      <c r="J293" s="13"/>
      <c r="K293" s="13"/>
      <c r="L293" s="67" t="s">
        <v>20</v>
      </c>
      <c r="M293" s="43" t="s">
        <v>20</v>
      </c>
    </row>
    <row r="294" spans="1:13" ht="210.8" hidden="1" customHeight="1">
      <c r="A294" s="318"/>
      <c r="B294" s="43">
        <v>6</v>
      </c>
      <c r="C294" s="29" t="s">
        <v>1005</v>
      </c>
      <c r="D294" s="43">
        <v>2023</v>
      </c>
      <c r="E294" s="49" t="s">
        <v>981</v>
      </c>
      <c r="F294" s="142">
        <f t="shared" si="54"/>
        <v>3550</v>
      </c>
      <c r="G294" s="13"/>
      <c r="H294" s="143"/>
      <c r="I294" s="32">
        <v>3550</v>
      </c>
      <c r="J294" s="13"/>
      <c r="K294" s="13"/>
      <c r="L294" s="67" t="s">
        <v>20</v>
      </c>
      <c r="M294" s="43" t="s">
        <v>20</v>
      </c>
    </row>
    <row r="295" spans="1:13" ht="214.55" hidden="1" customHeight="1">
      <c r="A295" s="318"/>
      <c r="B295" s="43">
        <v>7</v>
      </c>
      <c r="C295" s="145" t="s">
        <v>1006</v>
      </c>
      <c r="D295" s="43">
        <v>2023</v>
      </c>
      <c r="E295" s="49" t="s">
        <v>981</v>
      </c>
      <c r="F295" s="142">
        <f t="shared" si="54"/>
        <v>300</v>
      </c>
      <c r="G295" s="13"/>
      <c r="H295" s="143"/>
      <c r="I295" s="32">
        <v>300</v>
      </c>
      <c r="J295" s="13"/>
      <c r="K295" s="13"/>
      <c r="L295" s="67" t="s">
        <v>20</v>
      </c>
      <c r="M295" s="43" t="s">
        <v>20</v>
      </c>
    </row>
    <row r="296" spans="1:13" ht="207" hidden="1" customHeight="1">
      <c r="A296" s="318"/>
      <c r="B296" s="219">
        <v>8</v>
      </c>
      <c r="C296" s="136" t="s">
        <v>1007</v>
      </c>
      <c r="D296" s="220">
        <v>2023</v>
      </c>
      <c r="E296" s="49" t="s">
        <v>981</v>
      </c>
      <c r="F296" s="142">
        <f t="shared" si="54"/>
        <v>221.38</v>
      </c>
      <c r="G296" s="13"/>
      <c r="H296" s="143"/>
      <c r="I296" s="32">
        <v>221.38</v>
      </c>
      <c r="J296" s="13"/>
      <c r="K296" s="13"/>
      <c r="L296" s="67" t="s">
        <v>20</v>
      </c>
      <c r="M296" s="43" t="s">
        <v>20</v>
      </c>
    </row>
    <row r="297" spans="1:13" ht="222.05" hidden="1" customHeight="1">
      <c r="A297" s="318"/>
      <c r="B297" s="219">
        <v>9</v>
      </c>
      <c r="C297" s="139" t="s">
        <v>993</v>
      </c>
      <c r="D297" s="220">
        <v>2023</v>
      </c>
      <c r="E297" s="49" t="s">
        <v>981</v>
      </c>
      <c r="F297" s="142">
        <f t="shared" si="54"/>
        <v>430</v>
      </c>
      <c r="G297" s="13"/>
      <c r="H297" s="143"/>
      <c r="I297" s="32">
        <v>430</v>
      </c>
      <c r="J297" s="13"/>
      <c r="K297" s="13"/>
      <c r="L297" s="67" t="s">
        <v>20</v>
      </c>
      <c r="M297" s="43" t="s">
        <v>20</v>
      </c>
    </row>
    <row r="298" spans="1:13" ht="214.55" hidden="1" customHeight="1">
      <c r="A298" s="318"/>
      <c r="B298" s="219">
        <v>10</v>
      </c>
      <c r="C298" s="136" t="s">
        <v>1008</v>
      </c>
      <c r="D298" s="220">
        <v>2023</v>
      </c>
      <c r="E298" s="49" t="s">
        <v>981</v>
      </c>
      <c r="F298" s="142">
        <f t="shared" si="54"/>
        <v>320</v>
      </c>
      <c r="G298" s="13"/>
      <c r="H298" s="143"/>
      <c r="I298" s="32">
        <v>320</v>
      </c>
      <c r="J298" s="13"/>
      <c r="K298" s="13"/>
      <c r="L298" s="67" t="s">
        <v>20</v>
      </c>
      <c r="M298" s="43" t="s">
        <v>20</v>
      </c>
    </row>
    <row r="299" spans="1:13" ht="225.85" hidden="1" customHeight="1">
      <c r="A299" s="318"/>
      <c r="B299" s="219">
        <v>11</v>
      </c>
      <c r="C299" s="136" t="s">
        <v>995</v>
      </c>
      <c r="D299" s="220">
        <v>2023</v>
      </c>
      <c r="E299" s="49" t="s">
        <v>981</v>
      </c>
      <c r="F299" s="142">
        <f t="shared" si="54"/>
        <v>95</v>
      </c>
      <c r="G299" s="13"/>
      <c r="H299" s="143"/>
      <c r="I299" s="32">
        <v>95</v>
      </c>
      <c r="J299" s="13"/>
      <c r="K299" s="13"/>
      <c r="L299" s="236" t="s">
        <v>20</v>
      </c>
      <c r="M299" s="43" t="s">
        <v>20</v>
      </c>
    </row>
    <row r="300" spans="1:13" ht="229.6" hidden="1" customHeight="1">
      <c r="A300" s="318"/>
      <c r="B300" s="43">
        <v>12</v>
      </c>
      <c r="C300" s="29" t="s">
        <v>1009</v>
      </c>
      <c r="D300" s="43">
        <v>2023</v>
      </c>
      <c r="E300" s="49" t="s">
        <v>981</v>
      </c>
      <c r="F300" s="142">
        <f t="shared" si="54"/>
        <v>3194.62</v>
      </c>
      <c r="G300" s="13"/>
      <c r="H300" s="143"/>
      <c r="I300" s="32">
        <v>3194.62</v>
      </c>
      <c r="J300" s="13"/>
      <c r="K300" s="13"/>
      <c r="L300" s="67" t="s">
        <v>20</v>
      </c>
      <c r="M300" s="43" t="s">
        <v>20</v>
      </c>
    </row>
    <row r="301" spans="1:13" ht="209.95" hidden="1" customHeight="1">
      <c r="A301" s="318"/>
      <c r="B301" s="43">
        <v>13</v>
      </c>
      <c r="C301" s="29" t="s">
        <v>1010</v>
      </c>
      <c r="D301" s="43">
        <v>2023</v>
      </c>
      <c r="E301" s="49" t="s">
        <v>981</v>
      </c>
      <c r="F301" s="142">
        <f t="shared" si="54"/>
        <v>2000</v>
      </c>
      <c r="G301" s="13"/>
      <c r="H301" s="143"/>
      <c r="I301" s="32">
        <v>2000</v>
      </c>
      <c r="J301" s="13"/>
      <c r="K301" s="13"/>
      <c r="L301" s="67" t="s">
        <v>20</v>
      </c>
      <c r="M301" s="43" t="s">
        <v>20</v>
      </c>
    </row>
    <row r="302" spans="1:13" ht="231.05" hidden="1" customHeight="1">
      <c r="A302" s="318"/>
      <c r="B302" s="43">
        <v>14</v>
      </c>
      <c r="C302" s="29" t="s">
        <v>997</v>
      </c>
      <c r="D302" s="43">
        <v>2023</v>
      </c>
      <c r="E302" s="49" t="s">
        <v>981</v>
      </c>
      <c r="F302" s="142">
        <f t="shared" si="54"/>
        <v>700</v>
      </c>
      <c r="G302" s="13"/>
      <c r="H302" s="143"/>
      <c r="I302" s="32">
        <v>700</v>
      </c>
      <c r="J302" s="13"/>
      <c r="K302" s="13"/>
      <c r="L302" s="67" t="s">
        <v>20</v>
      </c>
      <c r="M302" s="43" t="s">
        <v>20</v>
      </c>
    </row>
    <row r="303" spans="1:13" ht="211.6" hidden="1" customHeight="1">
      <c r="A303" s="318"/>
      <c r="B303" s="43">
        <v>15</v>
      </c>
      <c r="C303" s="29" t="s">
        <v>1011</v>
      </c>
      <c r="D303" s="43">
        <v>2023</v>
      </c>
      <c r="E303" s="49" t="s">
        <v>981</v>
      </c>
      <c r="F303" s="142">
        <f t="shared" si="54"/>
        <v>1119</v>
      </c>
      <c r="G303" s="13"/>
      <c r="H303" s="143"/>
      <c r="I303" s="32">
        <v>1119</v>
      </c>
      <c r="J303" s="13"/>
      <c r="K303" s="13"/>
      <c r="L303" s="67" t="s">
        <v>20</v>
      </c>
      <c r="M303" s="43" t="s">
        <v>20</v>
      </c>
    </row>
    <row r="304" spans="1:13" ht="215.2" hidden="1" customHeight="1">
      <c r="A304" s="318"/>
      <c r="B304" s="43">
        <v>16</v>
      </c>
      <c r="C304" s="29" t="s">
        <v>1012</v>
      </c>
      <c r="D304" s="43">
        <v>2023</v>
      </c>
      <c r="E304" s="49" t="s">
        <v>981</v>
      </c>
      <c r="F304" s="142">
        <f t="shared" si="54"/>
        <v>70</v>
      </c>
      <c r="G304" s="13"/>
      <c r="H304" s="143"/>
      <c r="I304" s="32">
        <v>70</v>
      </c>
      <c r="J304" s="13"/>
      <c r="K304" s="13"/>
      <c r="L304" s="67" t="s">
        <v>20</v>
      </c>
      <c r="M304" s="43" t="s">
        <v>20</v>
      </c>
    </row>
    <row r="305" spans="1:13" ht="211.6" hidden="1" customHeight="1">
      <c r="A305" s="226"/>
      <c r="B305" s="43">
        <v>17</v>
      </c>
      <c r="C305" s="29" t="s">
        <v>1013</v>
      </c>
      <c r="D305" s="43">
        <v>2023</v>
      </c>
      <c r="E305" s="49" t="s">
        <v>981</v>
      </c>
      <c r="F305" s="142">
        <f t="shared" si="54"/>
        <v>1000</v>
      </c>
      <c r="G305" s="13"/>
      <c r="H305" s="143"/>
      <c r="I305" s="32">
        <v>1000</v>
      </c>
      <c r="J305" s="13"/>
      <c r="K305" s="13"/>
      <c r="L305" s="67" t="s">
        <v>20</v>
      </c>
      <c r="M305" s="43" t="s">
        <v>20</v>
      </c>
    </row>
    <row r="306" spans="1:13" ht="266.25" hidden="1" customHeight="1">
      <c r="A306" s="226" t="s">
        <v>982</v>
      </c>
      <c r="B306" s="43">
        <v>18</v>
      </c>
      <c r="C306" s="29" t="s">
        <v>1030</v>
      </c>
      <c r="D306" s="43">
        <v>2023</v>
      </c>
      <c r="E306" s="234" t="s">
        <v>1038</v>
      </c>
      <c r="F306" s="142">
        <f t="shared" si="54"/>
        <v>1000</v>
      </c>
      <c r="G306" s="13"/>
      <c r="H306" s="143"/>
      <c r="I306" s="32">
        <v>1000</v>
      </c>
      <c r="J306" s="13"/>
      <c r="K306" s="13"/>
      <c r="L306" s="231" t="s">
        <v>20</v>
      </c>
      <c r="M306" s="86" t="s">
        <v>20</v>
      </c>
    </row>
    <row r="307" spans="1:13" ht="247.6" hidden="1" customHeight="1">
      <c r="A307" s="11" t="s">
        <v>1023</v>
      </c>
      <c r="B307" s="43">
        <v>1</v>
      </c>
      <c r="C307" s="29" t="s">
        <v>1024</v>
      </c>
      <c r="D307" s="43">
        <v>2023</v>
      </c>
      <c r="E307" s="49" t="s">
        <v>1025</v>
      </c>
      <c r="F307" s="142">
        <f t="shared" si="54"/>
        <v>1500</v>
      </c>
      <c r="G307" s="13"/>
      <c r="H307" s="143"/>
      <c r="I307" s="32">
        <v>1500</v>
      </c>
      <c r="J307" s="13"/>
      <c r="K307" s="13"/>
      <c r="L307" s="140" t="s">
        <v>208</v>
      </c>
      <c r="M307" s="86" t="s">
        <v>142</v>
      </c>
    </row>
    <row r="308" spans="1:13" ht="14.25" hidden="1" customHeight="1">
      <c r="A308" s="3"/>
      <c r="B308" s="3"/>
      <c r="C308" s="14" t="s">
        <v>384</v>
      </c>
      <c r="D308" s="3"/>
      <c r="E308" s="3"/>
      <c r="F308" s="13">
        <f t="shared" si="54"/>
        <v>62905</v>
      </c>
      <c r="G308" s="13">
        <f>SUM(G272:G307)</f>
        <v>0</v>
      </c>
      <c r="H308" s="13">
        <f t="shared" ref="H308:K308" si="55">SUM(H272:H307)</f>
        <v>0</v>
      </c>
      <c r="I308" s="13">
        <f t="shared" si="55"/>
        <v>62905</v>
      </c>
      <c r="J308" s="13">
        <f t="shared" si="55"/>
        <v>0</v>
      </c>
      <c r="K308" s="13">
        <f t="shared" si="55"/>
        <v>0</v>
      </c>
      <c r="L308" s="3"/>
      <c r="M308" s="3"/>
    </row>
    <row r="309" spans="1:13" ht="15.05" hidden="1" customHeight="1">
      <c r="A309" s="314" t="s">
        <v>845</v>
      </c>
      <c r="B309" s="315"/>
      <c r="C309" s="315"/>
      <c r="D309" s="315"/>
      <c r="E309" s="315"/>
      <c r="F309" s="315"/>
      <c r="G309" s="315"/>
      <c r="H309" s="315"/>
      <c r="I309" s="315"/>
      <c r="J309" s="315"/>
      <c r="K309" s="315"/>
      <c r="L309" s="315"/>
      <c r="M309" s="316"/>
    </row>
    <row r="310" spans="1:13" ht="107.2" hidden="1" customHeight="1">
      <c r="A310" s="306" t="s">
        <v>21</v>
      </c>
      <c r="B310" s="69">
        <v>1</v>
      </c>
      <c r="C310" s="16" t="s">
        <v>33</v>
      </c>
      <c r="D310" s="69">
        <v>2023</v>
      </c>
      <c r="E310" s="35" t="s">
        <v>34</v>
      </c>
      <c r="F310" s="17">
        <f t="shared" ref="F310:F348" si="56">G310+H310+I310+J310+K310</f>
        <v>62543</v>
      </c>
      <c r="G310" s="17">
        <v>62543</v>
      </c>
      <c r="H310" s="17"/>
      <c r="I310" s="17"/>
      <c r="J310" s="17"/>
      <c r="K310" s="17"/>
      <c r="L310" s="35" t="s">
        <v>35</v>
      </c>
      <c r="M310" s="69" t="s">
        <v>868</v>
      </c>
    </row>
    <row r="311" spans="1:13" ht="92.3" hidden="1" customHeight="1">
      <c r="A311" s="307"/>
      <c r="B311" s="69">
        <v>2</v>
      </c>
      <c r="C311" s="149" t="s">
        <v>869</v>
      </c>
      <c r="D311" s="150">
        <v>2023</v>
      </c>
      <c r="E311" s="151" t="s">
        <v>34</v>
      </c>
      <c r="F311" s="152">
        <f t="shared" si="56"/>
        <v>69100.7</v>
      </c>
      <c r="G311" s="152">
        <v>69100.7</v>
      </c>
      <c r="H311" s="152"/>
      <c r="I311" s="153"/>
      <c r="J311" s="153"/>
      <c r="K311" s="153"/>
      <c r="L311" s="151" t="s">
        <v>870</v>
      </c>
      <c r="M311" s="150" t="s">
        <v>871</v>
      </c>
    </row>
    <row r="312" spans="1:13" ht="107.2" hidden="1" customHeight="1">
      <c r="A312" s="307"/>
      <c r="B312" s="150">
        <v>3</v>
      </c>
      <c r="C312" s="11" t="s">
        <v>872</v>
      </c>
      <c r="D312" s="150">
        <v>2023</v>
      </c>
      <c r="E312" s="151" t="s">
        <v>34</v>
      </c>
      <c r="F312" s="152">
        <f t="shared" si="56"/>
        <v>11441</v>
      </c>
      <c r="G312" s="152">
        <v>11441</v>
      </c>
      <c r="H312" s="152"/>
      <c r="I312" s="153"/>
      <c r="J312" s="153"/>
      <c r="K312" s="153"/>
      <c r="L312" s="151" t="s">
        <v>870</v>
      </c>
      <c r="M312" s="150" t="s">
        <v>873</v>
      </c>
    </row>
    <row r="313" spans="1:13" ht="180.85" hidden="1" customHeight="1">
      <c r="A313" s="307"/>
      <c r="B313" s="150">
        <v>4</v>
      </c>
      <c r="C313" s="154" t="s">
        <v>874</v>
      </c>
      <c r="D313" s="150">
        <v>2023</v>
      </c>
      <c r="E313" s="151" t="s">
        <v>34</v>
      </c>
      <c r="F313" s="152">
        <f t="shared" si="56"/>
        <v>2072.6</v>
      </c>
      <c r="G313" s="152">
        <v>2072.6</v>
      </c>
      <c r="H313" s="152"/>
      <c r="I313" s="153"/>
      <c r="J313" s="153"/>
      <c r="K313" s="153"/>
      <c r="L313" s="151" t="s">
        <v>870</v>
      </c>
      <c r="M313" s="150" t="s">
        <v>124</v>
      </c>
    </row>
    <row r="314" spans="1:13" ht="123.05" hidden="1" customHeight="1">
      <c r="A314" s="307"/>
      <c r="B314" s="150">
        <v>5</v>
      </c>
      <c r="C314" s="155" t="s">
        <v>875</v>
      </c>
      <c r="D314" s="150">
        <v>2023</v>
      </c>
      <c r="E314" s="151" t="s">
        <v>34</v>
      </c>
      <c r="F314" s="152">
        <f t="shared" si="56"/>
        <v>669.6</v>
      </c>
      <c r="G314" s="152">
        <v>669.6</v>
      </c>
      <c r="H314" s="152"/>
      <c r="I314" s="153"/>
      <c r="J314" s="153"/>
      <c r="K314" s="153"/>
      <c r="L314" s="151" t="s">
        <v>876</v>
      </c>
      <c r="M314" s="150" t="s">
        <v>877</v>
      </c>
    </row>
    <row r="315" spans="1:13" ht="101.3" hidden="1" customHeight="1">
      <c r="A315" s="307"/>
      <c r="B315" s="69">
        <v>6</v>
      </c>
      <c r="C315" s="16" t="s">
        <v>36</v>
      </c>
      <c r="D315" s="69">
        <v>2023</v>
      </c>
      <c r="E315" s="35" t="s">
        <v>34</v>
      </c>
      <c r="F315" s="152">
        <f t="shared" si="56"/>
        <v>21420</v>
      </c>
      <c r="G315" s="152">
        <v>21420</v>
      </c>
      <c r="H315" s="152"/>
      <c r="I315" s="153"/>
      <c r="J315" s="153"/>
      <c r="K315" s="153"/>
      <c r="L315" s="151" t="s">
        <v>37</v>
      </c>
      <c r="M315" s="150" t="s">
        <v>878</v>
      </c>
    </row>
    <row r="316" spans="1:13" ht="176.25" hidden="1" customHeight="1">
      <c r="A316" s="307"/>
      <c r="B316" s="69">
        <v>7</v>
      </c>
      <c r="C316" s="16" t="s">
        <v>38</v>
      </c>
      <c r="D316" s="69">
        <v>2023</v>
      </c>
      <c r="E316" s="35" t="s">
        <v>34</v>
      </c>
      <c r="F316" s="17">
        <f t="shared" si="56"/>
        <v>4349.5</v>
      </c>
      <c r="G316" s="152">
        <v>4349.5</v>
      </c>
      <c r="H316" s="152"/>
      <c r="I316" s="153"/>
      <c r="J316" s="153"/>
      <c r="K316" s="153"/>
      <c r="L316" s="151" t="s">
        <v>37</v>
      </c>
      <c r="M316" s="150" t="s">
        <v>879</v>
      </c>
    </row>
    <row r="317" spans="1:13" ht="130.6" hidden="1" customHeight="1">
      <c r="A317" s="307"/>
      <c r="B317" s="69">
        <v>8</v>
      </c>
      <c r="C317" s="16" t="s">
        <v>39</v>
      </c>
      <c r="D317" s="69">
        <v>2023</v>
      </c>
      <c r="E317" s="35" t="s">
        <v>34</v>
      </c>
      <c r="F317" s="17">
        <f t="shared" si="56"/>
        <v>593</v>
      </c>
      <c r="G317" s="152">
        <v>593</v>
      </c>
      <c r="H317" s="152"/>
      <c r="I317" s="153"/>
      <c r="J317" s="153"/>
      <c r="K317" s="153"/>
      <c r="L317" s="151" t="s">
        <v>37</v>
      </c>
      <c r="M317" s="150" t="s">
        <v>880</v>
      </c>
    </row>
    <row r="318" spans="1:13" ht="96.75" hidden="1" customHeight="1">
      <c r="A318" s="307"/>
      <c r="B318" s="69">
        <v>9</v>
      </c>
      <c r="C318" s="16" t="s">
        <v>42</v>
      </c>
      <c r="D318" s="69">
        <v>2023</v>
      </c>
      <c r="E318" s="35" t="s">
        <v>34</v>
      </c>
      <c r="F318" s="17">
        <f t="shared" si="56"/>
        <v>72819.399999999994</v>
      </c>
      <c r="G318" s="152">
        <v>72819.399999999994</v>
      </c>
      <c r="H318" s="152"/>
      <c r="I318" s="153"/>
      <c r="J318" s="153"/>
      <c r="K318" s="153"/>
      <c r="L318" s="151" t="s">
        <v>37</v>
      </c>
      <c r="M318" s="151" t="s">
        <v>46</v>
      </c>
    </row>
    <row r="319" spans="1:13" ht="99.85" hidden="1" customHeight="1">
      <c r="A319" s="307"/>
      <c r="B319" s="69">
        <v>10</v>
      </c>
      <c r="C319" s="156" t="s">
        <v>882</v>
      </c>
      <c r="D319" s="69">
        <v>2023</v>
      </c>
      <c r="E319" s="35" t="s">
        <v>34</v>
      </c>
      <c r="F319" s="17">
        <f t="shared" si="56"/>
        <v>4280.8</v>
      </c>
      <c r="G319" s="152"/>
      <c r="H319" s="152"/>
      <c r="I319" s="153">
        <v>4280.8</v>
      </c>
      <c r="J319" s="153"/>
      <c r="K319" s="153"/>
      <c r="L319" s="151" t="s">
        <v>43</v>
      </c>
      <c r="M319" s="151" t="s">
        <v>881</v>
      </c>
    </row>
    <row r="320" spans="1:13" ht="98.2" hidden="1" customHeight="1">
      <c r="A320" s="307"/>
      <c r="B320" s="69">
        <v>11</v>
      </c>
      <c r="C320" s="16" t="s">
        <v>44</v>
      </c>
      <c r="D320" s="69">
        <v>2023</v>
      </c>
      <c r="E320" s="35" t="s">
        <v>34</v>
      </c>
      <c r="F320" s="17">
        <f t="shared" si="56"/>
        <v>0</v>
      </c>
      <c r="G320" s="148"/>
      <c r="H320" s="148"/>
      <c r="I320" s="17"/>
      <c r="J320" s="17"/>
      <c r="K320" s="17"/>
      <c r="L320" s="35" t="s">
        <v>45</v>
      </c>
      <c r="M320" s="35" t="s">
        <v>697</v>
      </c>
    </row>
    <row r="321" spans="1:13" ht="52.55" hidden="1" customHeight="1">
      <c r="A321" s="307"/>
      <c r="B321" s="69">
        <v>12</v>
      </c>
      <c r="C321" s="16" t="s">
        <v>48</v>
      </c>
      <c r="D321" s="69">
        <v>2023</v>
      </c>
      <c r="E321" s="35" t="s">
        <v>34</v>
      </c>
      <c r="F321" s="17">
        <f t="shared" si="56"/>
        <v>20.803000000000001</v>
      </c>
      <c r="G321" s="148"/>
      <c r="H321" s="148"/>
      <c r="I321" s="153">
        <v>20.803000000000001</v>
      </c>
      <c r="J321" s="153"/>
      <c r="K321" s="153"/>
      <c r="L321" s="151" t="s">
        <v>49</v>
      </c>
      <c r="M321" s="151" t="s">
        <v>19</v>
      </c>
    </row>
    <row r="322" spans="1:13" ht="65.95" hidden="1" customHeight="1">
      <c r="A322" s="307"/>
      <c r="B322" s="69">
        <v>13</v>
      </c>
      <c r="C322" s="36" t="s">
        <v>50</v>
      </c>
      <c r="D322" s="69">
        <v>2023</v>
      </c>
      <c r="E322" s="35" t="s">
        <v>34</v>
      </c>
      <c r="F322" s="17">
        <f t="shared" si="56"/>
        <v>15</v>
      </c>
      <c r="G322" s="17"/>
      <c r="H322" s="17"/>
      <c r="I322" s="153">
        <v>15</v>
      </c>
      <c r="J322" s="153"/>
      <c r="K322" s="153"/>
      <c r="L322" s="35" t="s">
        <v>51</v>
      </c>
      <c r="M322" s="151" t="s">
        <v>19</v>
      </c>
    </row>
    <row r="323" spans="1:13" ht="116.2" hidden="1" customHeight="1">
      <c r="A323" s="307"/>
      <c r="B323" s="69">
        <v>14</v>
      </c>
      <c r="C323" s="36" t="s">
        <v>52</v>
      </c>
      <c r="D323" s="69">
        <v>2023</v>
      </c>
      <c r="E323" s="35" t="s">
        <v>34</v>
      </c>
      <c r="F323" s="17">
        <f t="shared" si="56"/>
        <v>6</v>
      </c>
      <c r="G323" s="17"/>
      <c r="H323" s="17"/>
      <c r="I323" s="153">
        <v>6</v>
      </c>
      <c r="J323" s="153"/>
      <c r="K323" s="153"/>
      <c r="L323" s="43" t="s">
        <v>37</v>
      </c>
      <c r="M323" s="151" t="s">
        <v>53</v>
      </c>
    </row>
    <row r="324" spans="1:13" ht="51.75" hidden="1" customHeight="1">
      <c r="A324" s="307"/>
      <c r="B324" s="69">
        <v>15</v>
      </c>
      <c r="C324" s="36" t="s">
        <v>54</v>
      </c>
      <c r="D324" s="69">
        <v>2023</v>
      </c>
      <c r="E324" s="35" t="s">
        <v>34</v>
      </c>
      <c r="F324" s="17">
        <f t="shared" si="56"/>
        <v>158.32900000000001</v>
      </c>
      <c r="G324" s="17"/>
      <c r="H324" s="17"/>
      <c r="I324" s="153">
        <v>158.32900000000001</v>
      </c>
      <c r="J324" s="153"/>
      <c r="K324" s="153"/>
      <c r="L324" s="35" t="s">
        <v>55</v>
      </c>
      <c r="M324" s="151" t="s">
        <v>71</v>
      </c>
    </row>
    <row r="325" spans="1:13" ht="87.75" hidden="1" customHeight="1">
      <c r="A325" s="307"/>
      <c r="B325" s="69">
        <v>16</v>
      </c>
      <c r="C325" s="36" t="s">
        <v>56</v>
      </c>
      <c r="D325" s="69">
        <v>2023</v>
      </c>
      <c r="E325" s="35" t="s">
        <v>34</v>
      </c>
      <c r="F325" s="17">
        <f t="shared" si="56"/>
        <v>6.1920000000000002</v>
      </c>
      <c r="G325" s="17"/>
      <c r="H325" s="17"/>
      <c r="I325" s="153">
        <v>6.1920000000000002</v>
      </c>
      <c r="J325" s="153"/>
      <c r="K325" s="153"/>
      <c r="L325" s="35" t="s">
        <v>55</v>
      </c>
      <c r="M325" s="151" t="s">
        <v>63</v>
      </c>
    </row>
    <row r="326" spans="1:13" ht="55.5" hidden="1" customHeight="1">
      <c r="A326" s="307"/>
      <c r="B326" s="69">
        <v>17</v>
      </c>
      <c r="C326" s="36" t="s">
        <v>58</v>
      </c>
      <c r="D326" s="69">
        <v>2023</v>
      </c>
      <c r="E326" s="35" t="s">
        <v>34</v>
      </c>
      <c r="F326" s="17">
        <f t="shared" si="56"/>
        <v>15.292999999999999</v>
      </c>
      <c r="G326" s="17"/>
      <c r="H326" s="17"/>
      <c r="I326" s="153">
        <v>15.292999999999999</v>
      </c>
      <c r="J326" s="153"/>
      <c r="K326" s="153"/>
      <c r="L326" s="35" t="s">
        <v>59</v>
      </c>
      <c r="M326" s="151" t="s">
        <v>60</v>
      </c>
    </row>
    <row r="327" spans="1:13" ht="85.6" hidden="1" customHeight="1">
      <c r="A327" s="307"/>
      <c r="B327" s="69">
        <v>18</v>
      </c>
      <c r="C327" s="71" t="s">
        <v>61</v>
      </c>
      <c r="D327" s="69">
        <v>2023</v>
      </c>
      <c r="E327" s="35" t="s">
        <v>34</v>
      </c>
      <c r="F327" s="17">
        <f t="shared" si="56"/>
        <v>14.8</v>
      </c>
      <c r="G327" s="17"/>
      <c r="H327" s="17"/>
      <c r="I327" s="153">
        <v>14.8</v>
      </c>
      <c r="J327" s="153"/>
      <c r="K327" s="153"/>
      <c r="L327" s="37" t="s">
        <v>62</v>
      </c>
      <c r="M327" s="151" t="s">
        <v>63</v>
      </c>
    </row>
    <row r="328" spans="1:13" ht="82.5" hidden="1" customHeight="1">
      <c r="A328" s="307"/>
      <c r="B328" s="69">
        <v>19</v>
      </c>
      <c r="C328" s="36" t="s">
        <v>64</v>
      </c>
      <c r="D328" s="69">
        <v>2023</v>
      </c>
      <c r="E328" s="35" t="s">
        <v>34</v>
      </c>
      <c r="F328" s="17">
        <f t="shared" si="56"/>
        <v>101</v>
      </c>
      <c r="G328" s="17"/>
      <c r="H328" s="17"/>
      <c r="I328" s="153">
        <v>101</v>
      </c>
      <c r="J328" s="153"/>
      <c r="K328" s="153"/>
      <c r="L328" s="157" t="s">
        <v>65</v>
      </c>
      <c r="M328" s="151" t="s">
        <v>66</v>
      </c>
    </row>
    <row r="329" spans="1:13" ht="63" hidden="1" customHeight="1">
      <c r="A329" s="307"/>
      <c r="B329" s="69">
        <v>20</v>
      </c>
      <c r="C329" s="36" t="s">
        <v>67</v>
      </c>
      <c r="D329" s="69">
        <v>2023</v>
      </c>
      <c r="E329" s="35" t="s">
        <v>34</v>
      </c>
      <c r="F329" s="17">
        <f t="shared" si="56"/>
        <v>25.9</v>
      </c>
      <c r="G329" s="17"/>
      <c r="H329" s="17"/>
      <c r="I329" s="153">
        <v>25.9</v>
      </c>
      <c r="J329" s="153"/>
      <c r="K329" s="153"/>
      <c r="L329" s="157" t="s">
        <v>65</v>
      </c>
      <c r="M329" s="151" t="s">
        <v>883</v>
      </c>
    </row>
    <row r="330" spans="1:13" ht="66.8" hidden="1" customHeight="1">
      <c r="A330" s="307"/>
      <c r="B330" s="69">
        <v>21</v>
      </c>
      <c r="C330" s="36" t="s">
        <v>69</v>
      </c>
      <c r="D330" s="69">
        <v>2023</v>
      </c>
      <c r="E330" s="35" t="s">
        <v>34</v>
      </c>
      <c r="F330" s="17">
        <f t="shared" si="56"/>
        <v>27.8</v>
      </c>
      <c r="G330" s="17"/>
      <c r="H330" s="17"/>
      <c r="I330" s="153">
        <v>27.8</v>
      </c>
      <c r="J330" s="153"/>
      <c r="K330" s="153"/>
      <c r="L330" s="151" t="s">
        <v>70</v>
      </c>
      <c r="M330" s="151" t="s">
        <v>53</v>
      </c>
    </row>
    <row r="331" spans="1:13" ht="65.95" hidden="1" customHeight="1">
      <c r="A331" s="307"/>
      <c r="B331" s="69">
        <v>22</v>
      </c>
      <c r="C331" s="36" t="s">
        <v>72</v>
      </c>
      <c r="D331" s="69">
        <v>2023</v>
      </c>
      <c r="E331" s="35" t="s">
        <v>34</v>
      </c>
      <c r="F331" s="17">
        <f t="shared" si="56"/>
        <v>74.375</v>
      </c>
      <c r="G331" s="17"/>
      <c r="H331" s="17"/>
      <c r="I331" s="153">
        <v>74.375</v>
      </c>
      <c r="J331" s="153"/>
      <c r="K331" s="153"/>
      <c r="L331" s="35" t="s">
        <v>47</v>
      </c>
      <c r="M331" s="151" t="s">
        <v>884</v>
      </c>
    </row>
    <row r="332" spans="1:13" ht="93.8" hidden="1" customHeight="1">
      <c r="A332" s="307"/>
      <c r="B332" s="69">
        <v>23</v>
      </c>
      <c r="C332" s="36" t="s">
        <v>73</v>
      </c>
      <c r="D332" s="69">
        <v>2023</v>
      </c>
      <c r="E332" s="35" t="s">
        <v>34</v>
      </c>
      <c r="F332" s="17">
        <f t="shared" si="56"/>
        <v>1677.51</v>
      </c>
      <c r="G332" s="152">
        <v>1677.51</v>
      </c>
      <c r="H332" s="152"/>
      <c r="I332" s="153"/>
      <c r="J332" s="153"/>
      <c r="K332" s="153"/>
      <c r="L332" s="35" t="s">
        <v>74</v>
      </c>
      <c r="M332" s="151" t="s">
        <v>885</v>
      </c>
    </row>
    <row r="333" spans="1:13" ht="82.5" hidden="1" customHeight="1">
      <c r="A333" s="307"/>
      <c r="B333" s="69">
        <v>24</v>
      </c>
      <c r="C333" s="36" t="s">
        <v>75</v>
      </c>
      <c r="D333" s="69">
        <v>2023</v>
      </c>
      <c r="E333" s="35" t="s">
        <v>34</v>
      </c>
      <c r="F333" s="17">
        <f t="shared" si="56"/>
        <v>180</v>
      </c>
      <c r="G333" s="152"/>
      <c r="H333" s="152"/>
      <c r="I333" s="153">
        <v>180</v>
      </c>
      <c r="J333" s="153"/>
      <c r="K333" s="153"/>
      <c r="L333" s="35" t="s">
        <v>76</v>
      </c>
      <c r="M333" s="151" t="s">
        <v>77</v>
      </c>
    </row>
    <row r="334" spans="1:13" ht="112.6" hidden="1" customHeight="1">
      <c r="A334" s="307"/>
      <c r="B334" s="69">
        <v>25</v>
      </c>
      <c r="C334" s="36" t="s">
        <v>78</v>
      </c>
      <c r="D334" s="69">
        <v>2023</v>
      </c>
      <c r="E334" s="35" t="s">
        <v>34</v>
      </c>
      <c r="F334" s="17">
        <f t="shared" si="56"/>
        <v>138.6</v>
      </c>
      <c r="G334" s="152">
        <v>138.6</v>
      </c>
      <c r="H334" s="152"/>
      <c r="I334" s="153"/>
      <c r="J334" s="153"/>
      <c r="K334" s="153"/>
      <c r="L334" s="35" t="s">
        <v>79</v>
      </c>
      <c r="M334" s="151" t="s">
        <v>98</v>
      </c>
    </row>
    <row r="335" spans="1:13" ht="96.75" hidden="1" customHeight="1">
      <c r="A335" s="307"/>
      <c r="B335" s="69">
        <v>26</v>
      </c>
      <c r="C335" s="36" t="s">
        <v>80</v>
      </c>
      <c r="D335" s="69">
        <v>2023</v>
      </c>
      <c r="E335" s="35" t="s">
        <v>34</v>
      </c>
      <c r="F335" s="17">
        <f t="shared" si="56"/>
        <v>3.6549999999999998</v>
      </c>
      <c r="G335" s="152">
        <v>3.6549999999999998</v>
      </c>
      <c r="H335" s="152"/>
      <c r="I335" s="153"/>
      <c r="J335" s="153"/>
      <c r="K335" s="153"/>
      <c r="L335" s="35" t="s">
        <v>81</v>
      </c>
      <c r="M335" s="151" t="s">
        <v>82</v>
      </c>
    </row>
    <row r="336" spans="1:13" ht="65.3" hidden="1" customHeight="1">
      <c r="A336" s="307"/>
      <c r="B336" s="69">
        <v>27</v>
      </c>
      <c r="C336" s="36" t="s">
        <v>83</v>
      </c>
      <c r="D336" s="69">
        <v>2023</v>
      </c>
      <c r="E336" s="35" t="s">
        <v>34</v>
      </c>
      <c r="F336" s="17">
        <f t="shared" si="56"/>
        <v>98</v>
      </c>
      <c r="G336" s="152"/>
      <c r="H336" s="152"/>
      <c r="I336" s="153">
        <v>98</v>
      </c>
      <c r="J336" s="153"/>
      <c r="K336" s="153"/>
      <c r="L336" s="35" t="s">
        <v>84</v>
      </c>
      <c r="M336" s="151" t="s">
        <v>85</v>
      </c>
    </row>
    <row r="337" spans="1:13" ht="52.55" hidden="1" customHeight="1">
      <c r="A337" s="307"/>
      <c r="B337" s="69">
        <v>28</v>
      </c>
      <c r="C337" s="71" t="s">
        <v>86</v>
      </c>
      <c r="D337" s="69">
        <v>2023</v>
      </c>
      <c r="E337" s="35" t="s">
        <v>34</v>
      </c>
      <c r="F337" s="17">
        <f t="shared" si="56"/>
        <v>99.9</v>
      </c>
      <c r="G337" s="152"/>
      <c r="H337" s="152"/>
      <c r="I337" s="153">
        <v>99.9</v>
      </c>
      <c r="J337" s="153"/>
      <c r="K337" s="153"/>
      <c r="L337" s="35" t="s">
        <v>84</v>
      </c>
      <c r="M337" s="151" t="s">
        <v>87</v>
      </c>
    </row>
    <row r="338" spans="1:13" ht="87.05" hidden="1" customHeight="1">
      <c r="A338" s="307"/>
      <c r="B338" s="69">
        <v>29</v>
      </c>
      <c r="C338" s="36" t="s">
        <v>88</v>
      </c>
      <c r="D338" s="69">
        <v>2023</v>
      </c>
      <c r="E338" s="35" t="s">
        <v>34</v>
      </c>
      <c r="F338" s="17">
        <f t="shared" si="56"/>
        <v>300</v>
      </c>
      <c r="G338" s="17"/>
      <c r="H338" s="17"/>
      <c r="I338" s="153">
        <v>300</v>
      </c>
      <c r="J338" s="153"/>
      <c r="K338" s="153"/>
      <c r="L338" s="35" t="s">
        <v>89</v>
      </c>
      <c r="M338" s="151" t="s">
        <v>77</v>
      </c>
    </row>
    <row r="339" spans="1:13" ht="77.25" hidden="1" customHeight="1">
      <c r="A339" s="307"/>
      <c r="B339" s="69">
        <v>30</v>
      </c>
      <c r="C339" s="36" t="s">
        <v>90</v>
      </c>
      <c r="D339" s="69">
        <v>2023</v>
      </c>
      <c r="E339" s="35" t="s">
        <v>34</v>
      </c>
      <c r="F339" s="17">
        <f t="shared" si="56"/>
        <v>4000</v>
      </c>
      <c r="G339" s="17"/>
      <c r="H339" s="17"/>
      <c r="I339" s="153">
        <v>4000</v>
      </c>
      <c r="J339" s="153"/>
      <c r="K339" s="153"/>
      <c r="L339" s="37" t="s">
        <v>91</v>
      </c>
      <c r="M339" s="151" t="s">
        <v>886</v>
      </c>
    </row>
    <row r="340" spans="1:13" ht="73.5" hidden="1" customHeight="1">
      <c r="A340" s="307"/>
      <c r="B340" s="69">
        <v>31</v>
      </c>
      <c r="C340" s="36" t="s">
        <v>92</v>
      </c>
      <c r="D340" s="69">
        <v>2023</v>
      </c>
      <c r="E340" s="35" t="s">
        <v>34</v>
      </c>
      <c r="F340" s="17">
        <f t="shared" si="56"/>
        <v>15000</v>
      </c>
      <c r="G340" s="17"/>
      <c r="H340" s="17"/>
      <c r="I340" s="153">
        <v>15000</v>
      </c>
      <c r="J340" s="153"/>
      <c r="K340" s="153"/>
      <c r="L340" s="37" t="s">
        <v>91</v>
      </c>
      <c r="M340" s="151" t="s">
        <v>886</v>
      </c>
    </row>
    <row r="341" spans="1:13" ht="75.8" hidden="1" customHeight="1">
      <c r="A341" s="307"/>
      <c r="B341" s="69">
        <v>32</v>
      </c>
      <c r="C341" s="36" t="s">
        <v>93</v>
      </c>
      <c r="D341" s="69">
        <v>2023</v>
      </c>
      <c r="E341" s="35" t="s">
        <v>34</v>
      </c>
      <c r="F341" s="17">
        <f t="shared" si="56"/>
        <v>1500</v>
      </c>
      <c r="G341" s="17"/>
      <c r="H341" s="17"/>
      <c r="I341" s="153">
        <v>1500</v>
      </c>
      <c r="J341" s="153"/>
      <c r="K341" s="153"/>
      <c r="L341" s="37" t="s">
        <v>91</v>
      </c>
      <c r="M341" s="151" t="s">
        <v>887</v>
      </c>
    </row>
    <row r="342" spans="1:13" ht="117.85" hidden="1" customHeight="1">
      <c r="A342" s="307"/>
      <c r="B342" s="69">
        <v>33</v>
      </c>
      <c r="C342" s="36" t="s">
        <v>819</v>
      </c>
      <c r="D342" s="69">
        <v>2023</v>
      </c>
      <c r="E342" s="35" t="s">
        <v>34</v>
      </c>
      <c r="F342" s="17">
        <f t="shared" si="56"/>
        <v>20</v>
      </c>
      <c r="G342" s="17"/>
      <c r="H342" s="17"/>
      <c r="I342" s="153">
        <v>20</v>
      </c>
      <c r="J342" s="153"/>
      <c r="K342" s="153"/>
      <c r="L342" s="35" t="s">
        <v>94</v>
      </c>
      <c r="M342" s="151" t="s">
        <v>142</v>
      </c>
    </row>
    <row r="343" spans="1:13" ht="69.75" hidden="1" customHeight="1">
      <c r="A343" s="307"/>
      <c r="B343" s="69">
        <v>34</v>
      </c>
      <c r="C343" s="36" t="s">
        <v>95</v>
      </c>
      <c r="D343" s="69">
        <v>2023</v>
      </c>
      <c r="E343" s="35" t="s">
        <v>34</v>
      </c>
      <c r="F343" s="17">
        <f t="shared" si="56"/>
        <v>150</v>
      </c>
      <c r="G343" s="152">
        <v>150</v>
      </c>
      <c r="H343" s="152"/>
      <c r="I343" s="153"/>
      <c r="J343" s="153"/>
      <c r="K343" s="153"/>
      <c r="L343" s="35" t="s">
        <v>65</v>
      </c>
      <c r="M343" s="151" t="s">
        <v>107</v>
      </c>
    </row>
    <row r="344" spans="1:13" ht="82.5" hidden="1" customHeight="1">
      <c r="A344" s="307"/>
      <c r="B344" s="69">
        <v>35</v>
      </c>
      <c r="C344" s="36" t="s">
        <v>96</v>
      </c>
      <c r="D344" s="69">
        <v>2023</v>
      </c>
      <c r="E344" s="35" t="s">
        <v>34</v>
      </c>
      <c r="F344" s="17">
        <f t="shared" si="56"/>
        <v>170</v>
      </c>
      <c r="G344" s="17"/>
      <c r="H344" s="17"/>
      <c r="I344" s="17">
        <v>170</v>
      </c>
      <c r="J344" s="17"/>
      <c r="K344" s="17"/>
      <c r="L344" s="35" t="s">
        <v>97</v>
      </c>
      <c r="M344" s="35" t="s">
        <v>98</v>
      </c>
    </row>
    <row r="345" spans="1:13" ht="82.5" hidden="1" customHeight="1">
      <c r="A345" s="307"/>
      <c r="B345" s="69">
        <v>36</v>
      </c>
      <c r="C345" s="36" t="s">
        <v>99</v>
      </c>
      <c r="D345" s="69">
        <v>2023</v>
      </c>
      <c r="E345" s="35" t="s">
        <v>34</v>
      </c>
      <c r="F345" s="17">
        <f t="shared" si="56"/>
        <v>437.61900000000003</v>
      </c>
      <c r="G345" s="158">
        <v>437.61900000000003</v>
      </c>
      <c r="H345" s="17"/>
      <c r="I345" s="17"/>
      <c r="J345" s="17"/>
      <c r="K345" s="17"/>
      <c r="L345" s="35" t="s">
        <v>79</v>
      </c>
      <c r="M345" s="35" t="s">
        <v>136</v>
      </c>
    </row>
    <row r="346" spans="1:13" ht="99.85" hidden="1" customHeight="1">
      <c r="A346" s="307"/>
      <c r="B346" s="69">
        <v>37</v>
      </c>
      <c r="C346" s="36" t="s">
        <v>100</v>
      </c>
      <c r="D346" s="69">
        <v>2023</v>
      </c>
      <c r="E346" s="35" t="s">
        <v>34</v>
      </c>
      <c r="F346" s="17">
        <f t="shared" si="56"/>
        <v>6.42</v>
      </c>
      <c r="G346" s="158">
        <v>6.42</v>
      </c>
      <c r="H346" s="17"/>
      <c r="I346" s="17"/>
      <c r="J346" s="17"/>
      <c r="K346" s="17"/>
      <c r="L346" s="35" t="s">
        <v>101</v>
      </c>
      <c r="M346" s="35" t="s">
        <v>57</v>
      </c>
    </row>
    <row r="347" spans="1:13" ht="99" hidden="1" customHeight="1">
      <c r="A347" s="307"/>
      <c r="B347" s="69">
        <v>38</v>
      </c>
      <c r="C347" s="36" t="s">
        <v>102</v>
      </c>
      <c r="D347" s="69">
        <v>2023</v>
      </c>
      <c r="E347" s="35" t="s">
        <v>34</v>
      </c>
      <c r="F347" s="17">
        <f t="shared" si="56"/>
        <v>4.99</v>
      </c>
      <c r="G347" s="158">
        <v>4.99</v>
      </c>
      <c r="H347" s="17"/>
      <c r="I347" s="17"/>
      <c r="J347" s="17"/>
      <c r="K347" s="17"/>
      <c r="L347" s="35" t="s">
        <v>103</v>
      </c>
      <c r="M347" s="35" t="s">
        <v>108</v>
      </c>
    </row>
    <row r="348" spans="1:13" ht="84.8" hidden="1" customHeight="1">
      <c r="A348" s="307"/>
      <c r="B348" s="69">
        <v>39</v>
      </c>
      <c r="C348" s="36" t="s">
        <v>109</v>
      </c>
      <c r="D348" s="69">
        <v>2023</v>
      </c>
      <c r="E348" s="35" t="s">
        <v>34</v>
      </c>
      <c r="F348" s="17">
        <f t="shared" si="56"/>
        <v>640.5</v>
      </c>
      <c r="G348" s="159">
        <v>640.5</v>
      </c>
      <c r="H348" s="152"/>
      <c r="I348" s="153"/>
      <c r="J348" s="153"/>
      <c r="K348" s="153"/>
      <c r="L348" s="35" t="s">
        <v>79</v>
      </c>
      <c r="M348" s="151" t="s">
        <v>283</v>
      </c>
    </row>
    <row r="349" spans="1:13" ht="82.5" hidden="1" customHeight="1">
      <c r="A349" s="307"/>
      <c r="B349" s="69">
        <v>40</v>
      </c>
      <c r="C349" s="36" t="s">
        <v>111</v>
      </c>
      <c r="D349" s="69">
        <v>2023</v>
      </c>
      <c r="E349" s="35" t="s">
        <v>34</v>
      </c>
      <c r="F349" s="17">
        <f>I349</f>
        <v>30</v>
      </c>
      <c r="G349" s="152" t="s">
        <v>185</v>
      </c>
      <c r="H349" s="152"/>
      <c r="I349" s="153">
        <v>30</v>
      </c>
      <c r="J349" s="153"/>
      <c r="K349" s="153"/>
      <c r="L349" s="35" t="s">
        <v>920</v>
      </c>
      <c r="M349" s="151" t="s">
        <v>57</v>
      </c>
    </row>
    <row r="350" spans="1:13" ht="68.25" hidden="1" customHeight="1">
      <c r="A350" s="307"/>
      <c r="B350" s="69">
        <v>41</v>
      </c>
      <c r="C350" s="36" t="s">
        <v>104</v>
      </c>
      <c r="D350" s="69">
        <v>2023</v>
      </c>
      <c r="E350" s="35" t="s">
        <v>34</v>
      </c>
      <c r="F350" s="17">
        <f t="shared" ref="F350:F365" si="57">G350+H350+I350+J350+K350</f>
        <v>115</v>
      </c>
      <c r="G350" s="152"/>
      <c r="H350" s="152"/>
      <c r="I350" s="153">
        <v>115</v>
      </c>
      <c r="J350" s="153"/>
      <c r="K350" s="153"/>
      <c r="L350" s="35" t="s">
        <v>105</v>
      </c>
      <c r="M350" s="151" t="s">
        <v>106</v>
      </c>
    </row>
    <row r="351" spans="1:13" ht="85.6" hidden="1" customHeight="1">
      <c r="A351" s="307"/>
      <c r="B351" s="69">
        <v>42</v>
      </c>
      <c r="C351" s="36" t="s">
        <v>112</v>
      </c>
      <c r="D351" s="69">
        <v>2023</v>
      </c>
      <c r="E351" s="35" t="s">
        <v>34</v>
      </c>
      <c r="F351" s="17">
        <f t="shared" si="57"/>
        <v>402.6</v>
      </c>
      <c r="G351" s="17"/>
      <c r="H351" s="17"/>
      <c r="I351" s="153">
        <v>402.6</v>
      </c>
      <c r="J351" s="153"/>
      <c r="K351" s="153"/>
      <c r="L351" s="35" t="s">
        <v>37</v>
      </c>
      <c r="M351" s="151" t="s">
        <v>113</v>
      </c>
    </row>
    <row r="352" spans="1:13" ht="198.85" hidden="1" customHeight="1">
      <c r="A352" s="307"/>
      <c r="B352" s="69">
        <v>43</v>
      </c>
      <c r="C352" s="36" t="s">
        <v>114</v>
      </c>
      <c r="D352" s="69">
        <v>2023</v>
      </c>
      <c r="E352" s="35" t="s">
        <v>34</v>
      </c>
      <c r="F352" s="17">
        <f t="shared" si="57"/>
        <v>24</v>
      </c>
      <c r="G352" s="17"/>
      <c r="H352" s="17"/>
      <c r="I352" s="153">
        <v>24</v>
      </c>
      <c r="J352" s="153"/>
      <c r="K352" s="153"/>
      <c r="L352" s="37" t="s">
        <v>115</v>
      </c>
      <c r="M352" s="151" t="s">
        <v>68</v>
      </c>
    </row>
    <row r="353" spans="1:13" ht="114.05" hidden="1" customHeight="1">
      <c r="A353" s="307"/>
      <c r="B353" s="69">
        <v>44</v>
      </c>
      <c r="C353" s="36" t="s">
        <v>116</v>
      </c>
      <c r="D353" s="69">
        <v>2023</v>
      </c>
      <c r="E353" s="35" t="s">
        <v>34</v>
      </c>
      <c r="F353" s="17">
        <f t="shared" si="57"/>
        <v>22.366</v>
      </c>
      <c r="G353" s="17"/>
      <c r="H353" s="17"/>
      <c r="I353" s="153">
        <v>22.366</v>
      </c>
      <c r="J353" s="153"/>
      <c r="K353" s="153"/>
      <c r="L353" s="37" t="s">
        <v>117</v>
      </c>
      <c r="M353" s="151" t="s">
        <v>41</v>
      </c>
    </row>
    <row r="354" spans="1:13" ht="149.25" hidden="1" customHeight="1">
      <c r="A354" s="307"/>
      <c r="B354" s="69">
        <v>45</v>
      </c>
      <c r="C354" s="36" t="s">
        <v>118</v>
      </c>
      <c r="D354" s="69">
        <v>2023</v>
      </c>
      <c r="E354" s="35" t="s">
        <v>34</v>
      </c>
      <c r="F354" s="17">
        <f t="shared" si="57"/>
        <v>50</v>
      </c>
      <c r="G354" s="17"/>
      <c r="H354" s="17"/>
      <c r="I354" s="153">
        <v>50</v>
      </c>
      <c r="J354" s="153"/>
      <c r="K354" s="153"/>
      <c r="L354" s="37" t="s">
        <v>65</v>
      </c>
      <c r="M354" s="151" t="s">
        <v>82</v>
      </c>
    </row>
    <row r="355" spans="1:13" ht="66.8" hidden="1" customHeight="1">
      <c r="A355" s="307"/>
      <c r="B355" s="69">
        <v>46</v>
      </c>
      <c r="C355" s="36" t="s">
        <v>119</v>
      </c>
      <c r="D355" s="69">
        <v>2023</v>
      </c>
      <c r="E355" s="35" t="s">
        <v>34</v>
      </c>
      <c r="F355" s="17">
        <f t="shared" si="57"/>
        <v>443</v>
      </c>
      <c r="G355" s="17"/>
      <c r="H355" s="215">
        <v>243</v>
      </c>
      <c r="I355" s="17">
        <v>200</v>
      </c>
      <c r="J355" s="17"/>
      <c r="K355" s="17"/>
      <c r="L355" s="35" t="s">
        <v>70</v>
      </c>
      <c r="M355" s="35" t="s">
        <v>941</v>
      </c>
    </row>
    <row r="356" spans="1:13" ht="99.85" hidden="1" customHeight="1">
      <c r="A356" s="307"/>
      <c r="B356" s="69">
        <v>47</v>
      </c>
      <c r="C356" s="36" t="s">
        <v>120</v>
      </c>
      <c r="D356" s="69">
        <v>2023</v>
      </c>
      <c r="E356" s="35" t="s">
        <v>34</v>
      </c>
      <c r="F356" s="17">
        <f t="shared" si="57"/>
        <v>13.5</v>
      </c>
      <c r="G356" s="17"/>
      <c r="H356" s="17"/>
      <c r="I356" s="153">
        <v>13.5</v>
      </c>
      <c r="J356" s="153"/>
      <c r="K356" s="153"/>
      <c r="L356" s="37" t="s">
        <v>65</v>
      </c>
      <c r="M356" s="151" t="s">
        <v>98</v>
      </c>
    </row>
    <row r="357" spans="1:13" ht="68.25" hidden="1" customHeight="1">
      <c r="A357" s="307"/>
      <c r="B357" s="69">
        <v>48</v>
      </c>
      <c r="C357" s="36" t="s">
        <v>121</v>
      </c>
      <c r="D357" s="69">
        <v>2023</v>
      </c>
      <c r="E357" s="35" t="s">
        <v>34</v>
      </c>
      <c r="F357" s="17">
        <f t="shared" si="57"/>
        <v>6.1920000000000002</v>
      </c>
      <c r="G357" s="17"/>
      <c r="H357" s="17"/>
      <c r="I357" s="153">
        <v>6.1920000000000002</v>
      </c>
      <c r="J357" s="153"/>
      <c r="K357" s="153"/>
      <c r="L357" s="37" t="s">
        <v>122</v>
      </c>
      <c r="M357" s="151" t="s">
        <v>57</v>
      </c>
    </row>
    <row r="358" spans="1:13" ht="81.849999999999994" hidden="1" customHeight="1">
      <c r="A358" s="307"/>
      <c r="B358" s="69">
        <v>49</v>
      </c>
      <c r="C358" s="36" t="s">
        <v>123</v>
      </c>
      <c r="D358" s="69">
        <v>2023</v>
      </c>
      <c r="E358" s="35" t="s">
        <v>34</v>
      </c>
      <c r="F358" s="17">
        <f t="shared" si="57"/>
        <v>268.39999999999998</v>
      </c>
      <c r="G358" s="17"/>
      <c r="H358" s="17"/>
      <c r="I358" s="17">
        <v>268.39999999999998</v>
      </c>
      <c r="J358" s="17"/>
      <c r="K358" s="17"/>
      <c r="L358" s="37" t="s">
        <v>70</v>
      </c>
      <c r="M358" s="35" t="s">
        <v>124</v>
      </c>
    </row>
    <row r="359" spans="1:13" ht="288.85000000000002" hidden="1" customHeight="1">
      <c r="A359" s="307"/>
      <c r="B359" s="69">
        <v>50</v>
      </c>
      <c r="C359" s="71" t="s">
        <v>125</v>
      </c>
      <c r="D359" s="69">
        <v>2023</v>
      </c>
      <c r="E359" s="35" t="s">
        <v>34</v>
      </c>
      <c r="F359" s="17">
        <f t="shared" si="57"/>
        <v>14519.2</v>
      </c>
      <c r="G359" s="152">
        <v>14519.2</v>
      </c>
      <c r="H359" s="17"/>
      <c r="I359" s="17"/>
      <c r="J359" s="17"/>
      <c r="K359" s="17"/>
      <c r="L359" s="35" t="s">
        <v>126</v>
      </c>
      <c r="M359" s="151" t="s">
        <v>888</v>
      </c>
    </row>
    <row r="360" spans="1:13" ht="147.80000000000001" hidden="1" customHeight="1">
      <c r="A360" s="307"/>
      <c r="B360" s="69">
        <v>51</v>
      </c>
      <c r="C360" s="36" t="s">
        <v>127</v>
      </c>
      <c r="D360" s="69">
        <v>2023</v>
      </c>
      <c r="E360" s="35" t="s">
        <v>34</v>
      </c>
      <c r="F360" s="17">
        <f t="shared" si="57"/>
        <v>0</v>
      </c>
      <c r="G360" s="18">
        <v>0</v>
      </c>
      <c r="H360" s="18">
        <v>0</v>
      </c>
      <c r="I360" s="19"/>
      <c r="J360" s="19"/>
      <c r="K360" s="19"/>
      <c r="L360" s="37" t="s">
        <v>128</v>
      </c>
      <c r="M360" s="37" t="s">
        <v>129</v>
      </c>
    </row>
    <row r="361" spans="1:13" ht="164.3" hidden="1" customHeight="1">
      <c r="A361" s="307"/>
      <c r="B361" s="69">
        <v>52</v>
      </c>
      <c r="C361" s="36" t="s">
        <v>130</v>
      </c>
      <c r="D361" s="69">
        <v>2023</v>
      </c>
      <c r="E361" s="35" t="s">
        <v>34</v>
      </c>
      <c r="F361" s="17">
        <f t="shared" si="57"/>
        <v>850</v>
      </c>
      <c r="G361" s="18"/>
      <c r="H361" s="18">
        <v>0</v>
      </c>
      <c r="I361" s="18">
        <v>850</v>
      </c>
      <c r="J361" s="19"/>
      <c r="K361" s="19"/>
      <c r="L361" s="37" t="s">
        <v>128</v>
      </c>
      <c r="M361" s="37" t="s">
        <v>889</v>
      </c>
    </row>
    <row r="362" spans="1:13" ht="164.3" hidden="1" customHeight="1">
      <c r="A362" s="307"/>
      <c r="B362" s="69">
        <v>53</v>
      </c>
      <c r="C362" s="36" t="s">
        <v>131</v>
      </c>
      <c r="D362" s="69">
        <v>2023</v>
      </c>
      <c r="E362" s="35" t="s">
        <v>34</v>
      </c>
      <c r="F362" s="17">
        <f t="shared" si="57"/>
        <v>50</v>
      </c>
      <c r="G362" s="18"/>
      <c r="H362" s="18"/>
      <c r="I362" s="18">
        <v>50</v>
      </c>
      <c r="J362" s="19"/>
      <c r="K362" s="19"/>
      <c r="L362" s="37" t="s">
        <v>132</v>
      </c>
      <c r="M362" s="37" t="s">
        <v>133</v>
      </c>
    </row>
    <row r="363" spans="1:13" ht="119.95" hidden="1" customHeight="1">
      <c r="A363" s="307"/>
      <c r="B363" s="69">
        <v>54</v>
      </c>
      <c r="C363" s="36" t="s">
        <v>893</v>
      </c>
      <c r="D363" s="33">
        <v>2023</v>
      </c>
      <c r="E363" s="35" t="s">
        <v>134</v>
      </c>
      <c r="F363" s="152">
        <f t="shared" si="57"/>
        <v>414.3</v>
      </c>
      <c r="G363" s="19"/>
      <c r="H363" s="19"/>
      <c r="I363" s="18">
        <v>414.3</v>
      </c>
      <c r="J363" s="19"/>
      <c r="K363" s="19"/>
      <c r="L363" s="37" t="s">
        <v>135</v>
      </c>
      <c r="M363" s="37" t="s">
        <v>136</v>
      </c>
    </row>
    <row r="364" spans="1:13" ht="98.2" hidden="1" customHeight="1">
      <c r="A364" s="307"/>
      <c r="B364" s="69">
        <v>55</v>
      </c>
      <c r="C364" s="36" t="s">
        <v>137</v>
      </c>
      <c r="D364" s="69">
        <v>2023</v>
      </c>
      <c r="E364" s="35" t="s">
        <v>138</v>
      </c>
      <c r="F364" s="17">
        <f t="shared" si="57"/>
        <v>44.8</v>
      </c>
      <c r="G364" s="19"/>
      <c r="H364" s="19"/>
      <c r="I364" s="18">
        <v>44.8</v>
      </c>
      <c r="J364" s="19"/>
      <c r="K364" s="19"/>
      <c r="L364" s="37" t="s">
        <v>890</v>
      </c>
      <c r="M364" s="37" t="s">
        <v>139</v>
      </c>
    </row>
    <row r="365" spans="1:13" ht="107.2" hidden="1" customHeight="1">
      <c r="A365" s="307"/>
      <c r="B365" s="69">
        <v>56</v>
      </c>
      <c r="C365" s="36" t="s">
        <v>905</v>
      </c>
      <c r="D365" s="69">
        <v>2023</v>
      </c>
      <c r="E365" s="35" t="s">
        <v>138</v>
      </c>
      <c r="F365" s="17">
        <f t="shared" si="57"/>
        <v>3590.8</v>
      </c>
      <c r="G365" s="19"/>
      <c r="H365" s="19"/>
      <c r="I365" s="18">
        <v>3590.8</v>
      </c>
      <c r="J365" s="19"/>
      <c r="K365" s="19"/>
      <c r="L365" s="37" t="s">
        <v>891</v>
      </c>
      <c r="M365" s="37" t="s">
        <v>139</v>
      </c>
    </row>
    <row r="366" spans="1:13" ht="77.25" hidden="1" customHeight="1">
      <c r="A366" s="307"/>
      <c r="B366" s="69">
        <v>57</v>
      </c>
      <c r="C366" s="36" t="s">
        <v>894</v>
      </c>
      <c r="D366" s="33">
        <v>2023</v>
      </c>
      <c r="E366" s="35" t="s">
        <v>34</v>
      </c>
      <c r="F366" s="17">
        <v>402.6</v>
      </c>
      <c r="G366" s="18">
        <v>402.6</v>
      </c>
      <c r="H366" s="19"/>
      <c r="I366" s="18"/>
      <c r="J366" s="19"/>
      <c r="K366" s="19"/>
      <c r="L366" s="37" t="s">
        <v>890</v>
      </c>
      <c r="M366" s="37" t="s">
        <v>60</v>
      </c>
    </row>
    <row r="367" spans="1:13" ht="93.8" hidden="1" customHeight="1">
      <c r="A367" s="307"/>
      <c r="B367" s="69">
        <v>58</v>
      </c>
      <c r="C367" s="36" t="s">
        <v>215</v>
      </c>
      <c r="D367" s="69">
        <v>2023</v>
      </c>
      <c r="E367" s="35" t="s">
        <v>140</v>
      </c>
      <c r="F367" s="17">
        <f t="shared" ref="F367:F395" si="58">G367+H367+I367+J367+K367</f>
        <v>156</v>
      </c>
      <c r="G367" s="19"/>
      <c r="H367" s="19"/>
      <c r="I367" s="18">
        <v>156</v>
      </c>
      <c r="J367" s="19"/>
      <c r="K367" s="19"/>
      <c r="L367" s="35" t="s">
        <v>141</v>
      </c>
      <c r="M367" s="37" t="s">
        <v>142</v>
      </c>
    </row>
    <row r="368" spans="1:13" ht="145.5" hidden="1" customHeight="1">
      <c r="A368" s="307"/>
      <c r="B368" s="69">
        <v>59</v>
      </c>
      <c r="C368" s="36" t="s">
        <v>151</v>
      </c>
      <c r="D368" s="69">
        <v>2023</v>
      </c>
      <c r="E368" s="95" t="s">
        <v>145</v>
      </c>
      <c r="F368" s="17">
        <f t="shared" si="58"/>
        <v>186</v>
      </c>
      <c r="G368" s="19"/>
      <c r="H368" s="19"/>
      <c r="I368" s="18">
        <v>186</v>
      </c>
      <c r="J368" s="19"/>
      <c r="K368" s="18">
        <v>0</v>
      </c>
      <c r="L368" s="37" t="s">
        <v>37</v>
      </c>
      <c r="M368" s="37" t="s">
        <v>892</v>
      </c>
    </row>
    <row r="369" spans="1:13" ht="104.25" hidden="1" customHeight="1">
      <c r="A369" s="307"/>
      <c r="B369" s="69">
        <v>60</v>
      </c>
      <c r="C369" s="36" t="s">
        <v>147</v>
      </c>
      <c r="D369" s="69">
        <v>2023</v>
      </c>
      <c r="E369" s="96" t="s">
        <v>140</v>
      </c>
      <c r="F369" s="17">
        <f t="shared" si="58"/>
        <v>64</v>
      </c>
      <c r="G369" s="19"/>
      <c r="H369" s="19"/>
      <c r="I369" s="18">
        <v>64</v>
      </c>
      <c r="J369" s="19"/>
      <c r="K369" s="18"/>
      <c r="L369" s="37" t="s">
        <v>141</v>
      </c>
      <c r="M369" s="37" t="s">
        <v>142</v>
      </c>
    </row>
    <row r="370" spans="1:13" ht="117" hidden="1" customHeight="1">
      <c r="A370" s="307"/>
      <c r="B370" s="69">
        <v>61</v>
      </c>
      <c r="C370" s="36" t="s">
        <v>148</v>
      </c>
      <c r="D370" s="69">
        <v>2023</v>
      </c>
      <c r="E370" s="35" t="s">
        <v>149</v>
      </c>
      <c r="F370" s="17">
        <f t="shared" si="58"/>
        <v>1839</v>
      </c>
      <c r="G370" s="19"/>
      <c r="H370" s="19"/>
      <c r="I370" s="18">
        <v>1839</v>
      </c>
      <c r="J370" s="19"/>
      <c r="K370" s="19"/>
      <c r="L370" s="37" t="s">
        <v>37</v>
      </c>
      <c r="M370" s="37" t="s">
        <v>150</v>
      </c>
    </row>
    <row r="371" spans="1:13" ht="117.85" hidden="1" customHeight="1">
      <c r="A371" s="307"/>
      <c r="B371" s="69">
        <v>62</v>
      </c>
      <c r="C371" s="36" t="s">
        <v>152</v>
      </c>
      <c r="D371" s="69">
        <v>2023</v>
      </c>
      <c r="E371" s="35" t="s">
        <v>149</v>
      </c>
      <c r="F371" s="17">
        <f t="shared" si="58"/>
        <v>70</v>
      </c>
      <c r="G371" s="19"/>
      <c r="H371" s="19"/>
      <c r="I371" s="18">
        <v>70</v>
      </c>
      <c r="J371" s="19"/>
      <c r="K371" s="19"/>
      <c r="L371" s="37" t="s">
        <v>153</v>
      </c>
      <c r="M371" s="37" t="s">
        <v>142</v>
      </c>
    </row>
    <row r="372" spans="1:13" ht="233.2" hidden="1" customHeight="1">
      <c r="A372" s="307"/>
      <c r="B372" s="69">
        <v>63</v>
      </c>
      <c r="C372" s="71" t="s">
        <v>154</v>
      </c>
      <c r="D372" s="69">
        <v>2023</v>
      </c>
      <c r="E372" s="97" t="s">
        <v>155</v>
      </c>
      <c r="F372" s="17">
        <f t="shared" si="58"/>
        <v>0</v>
      </c>
      <c r="G372" s="19"/>
      <c r="H372" s="19"/>
      <c r="I372" s="19"/>
      <c r="J372" s="19"/>
      <c r="K372" s="19"/>
      <c r="L372" s="37" t="s">
        <v>156</v>
      </c>
      <c r="M372" s="37" t="s">
        <v>157</v>
      </c>
    </row>
    <row r="373" spans="1:13" ht="232.55" hidden="1" customHeight="1">
      <c r="A373" s="307"/>
      <c r="B373" s="69">
        <v>64</v>
      </c>
      <c r="C373" s="71" t="s">
        <v>158</v>
      </c>
      <c r="D373" s="69">
        <v>2023</v>
      </c>
      <c r="E373" s="97" t="s">
        <v>159</v>
      </c>
      <c r="F373" s="17">
        <f t="shared" si="58"/>
        <v>0</v>
      </c>
      <c r="G373" s="19"/>
      <c r="H373" s="19"/>
      <c r="I373" s="19"/>
      <c r="J373" s="19"/>
      <c r="K373" s="19"/>
      <c r="L373" s="37" t="s">
        <v>156</v>
      </c>
      <c r="M373" s="37" t="s">
        <v>157</v>
      </c>
    </row>
    <row r="374" spans="1:13" ht="121.6" hidden="1" customHeight="1">
      <c r="A374" s="307"/>
      <c r="B374" s="69">
        <v>65</v>
      </c>
      <c r="C374" s="71" t="s">
        <v>160</v>
      </c>
      <c r="D374" s="69">
        <v>2023</v>
      </c>
      <c r="E374" s="35" t="s">
        <v>149</v>
      </c>
      <c r="F374" s="17">
        <f t="shared" si="58"/>
        <v>185</v>
      </c>
      <c r="G374" s="19"/>
      <c r="H374" s="19"/>
      <c r="I374" s="18">
        <v>185</v>
      </c>
      <c r="J374" s="19"/>
      <c r="K374" s="19"/>
      <c r="L374" s="37" t="s">
        <v>161</v>
      </c>
      <c r="M374" s="37" t="s">
        <v>142</v>
      </c>
    </row>
    <row r="375" spans="1:13" ht="143.19999999999999" hidden="1" customHeight="1">
      <c r="A375" s="307"/>
      <c r="B375" s="69">
        <v>66</v>
      </c>
      <c r="C375" s="36" t="s">
        <v>162</v>
      </c>
      <c r="D375" s="69">
        <v>2023</v>
      </c>
      <c r="E375" s="35" t="s">
        <v>149</v>
      </c>
      <c r="F375" s="17">
        <f t="shared" si="58"/>
        <v>220</v>
      </c>
      <c r="G375" s="19"/>
      <c r="H375" s="19"/>
      <c r="I375" s="18">
        <v>220</v>
      </c>
      <c r="J375" s="19"/>
      <c r="K375" s="19"/>
      <c r="L375" s="37" t="s">
        <v>143</v>
      </c>
      <c r="M375" s="37" t="s">
        <v>163</v>
      </c>
    </row>
    <row r="376" spans="1:13" ht="118.5" hidden="1" customHeight="1">
      <c r="A376" s="307"/>
      <c r="B376" s="69">
        <v>67</v>
      </c>
      <c r="C376" s="36" t="s">
        <v>164</v>
      </c>
      <c r="D376" s="69">
        <v>2023</v>
      </c>
      <c r="E376" s="35" t="s">
        <v>149</v>
      </c>
      <c r="F376" s="17">
        <f t="shared" si="58"/>
        <v>0</v>
      </c>
      <c r="G376" s="19"/>
      <c r="H376" s="19"/>
      <c r="I376" s="18">
        <v>0</v>
      </c>
      <c r="J376" s="19"/>
      <c r="K376" s="19"/>
      <c r="L376" s="35" t="s">
        <v>165</v>
      </c>
      <c r="M376" s="37" t="s">
        <v>146</v>
      </c>
    </row>
    <row r="377" spans="1:13" ht="67.599999999999994" hidden="1" customHeight="1">
      <c r="A377" s="307"/>
      <c r="B377" s="69">
        <v>68</v>
      </c>
      <c r="C377" s="29" t="s">
        <v>166</v>
      </c>
      <c r="D377" s="69">
        <v>2023</v>
      </c>
      <c r="E377" s="43" t="s">
        <v>34</v>
      </c>
      <c r="F377" s="17">
        <f t="shared" si="58"/>
        <v>0</v>
      </c>
      <c r="G377" s="3"/>
      <c r="H377" s="3"/>
      <c r="I377" s="147">
        <v>0</v>
      </c>
      <c r="J377" s="3"/>
      <c r="K377" s="3"/>
      <c r="L377" s="43" t="s">
        <v>167</v>
      </c>
      <c r="M377" s="43" t="s">
        <v>168</v>
      </c>
    </row>
    <row r="378" spans="1:13" ht="114.75" hidden="1" customHeight="1">
      <c r="A378" s="307"/>
      <c r="B378" s="69">
        <v>69</v>
      </c>
      <c r="C378" s="168" t="s">
        <v>169</v>
      </c>
      <c r="D378" s="69">
        <v>2023</v>
      </c>
      <c r="E378" s="35" t="s">
        <v>34</v>
      </c>
      <c r="F378" s="17">
        <f t="shared" si="58"/>
        <v>900</v>
      </c>
      <c r="G378" s="19"/>
      <c r="H378" s="19"/>
      <c r="I378" s="18">
        <v>900</v>
      </c>
      <c r="J378" s="19"/>
      <c r="K378" s="19"/>
      <c r="L378" s="35" t="s">
        <v>65</v>
      </c>
      <c r="M378" s="37" t="s">
        <v>170</v>
      </c>
    </row>
    <row r="379" spans="1:13" ht="177.05" hidden="1" customHeight="1">
      <c r="A379" s="307"/>
      <c r="B379" s="69">
        <v>70</v>
      </c>
      <c r="C379" s="169" t="s">
        <v>171</v>
      </c>
      <c r="D379" s="170">
        <v>2023</v>
      </c>
      <c r="E379" s="171" t="s">
        <v>34</v>
      </c>
      <c r="F379" s="17">
        <f t="shared" si="58"/>
        <v>850</v>
      </c>
      <c r="G379" s="19"/>
      <c r="H379" s="19"/>
      <c r="I379" s="18">
        <v>850</v>
      </c>
      <c r="J379" s="19"/>
      <c r="K379" s="19"/>
      <c r="L379" s="35" t="s">
        <v>37</v>
      </c>
      <c r="M379" s="37" t="s">
        <v>172</v>
      </c>
    </row>
    <row r="380" spans="1:13" ht="56.95" hidden="1" customHeight="1">
      <c r="A380" s="307"/>
      <c r="B380" s="69">
        <v>71</v>
      </c>
      <c r="C380" s="71" t="s">
        <v>173</v>
      </c>
      <c r="D380" s="69">
        <v>2023</v>
      </c>
      <c r="E380" s="35" t="s">
        <v>34</v>
      </c>
      <c r="F380" s="17">
        <f t="shared" si="58"/>
        <v>75</v>
      </c>
      <c r="G380" s="19"/>
      <c r="H380" s="19"/>
      <c r="I380" s="18">
        <v>75</v>
      </c>
      <c r="J380" s="19"/>
      <c r="K380" s="19"/>
      <c r="L380" s="35" t="s">
        <v>37</v>
      </c>
      <c r="M380" s="37" t="s">
        <v>98</v>
      </c>
    </row>
    <row r="381" spans="1:13" ht="65.95" hidden="1" customHeight="1">
      <c r="A381" s="307"/>
      <c r="B381" s="69">
        <v>72</v>
      </c>
      <c r="C381" s="71" t="s">
        <v>174</v>
      </c>
      <c r="D381" s="69">
        <v>2023</v>
      </c>
      <c r="E381" s="35" t="s">
        <v>34</v>
      </c>
      <c r="F381" s="17">
        <f t="shared" si="58"/>
        <v>16.2</v>
      </c>
      <c r="G381" s="19"/>
      <c r="H381" s="19"/>
      <c r="I381" s="18">
        <v>16.2</v>
      </c>
      <c r="J381" s="19"/>
      <c r="K381" s="19"/>
      <c r="L381" s="35" t="s">
        <v>65</v>
      </c>
      <c r="M381" s="37" t="s">
        <v>200</v>
      </c>
    </row>
    <row r="382" spans="1:13" ht="62.2" hidden="1" customHeight="1">
      <c r="A382" s="307"/>
      <c r="B382" s="69">
        <v>73</v>
      </c>
      <c r="C382" s="11" t="s">
        <v>184</v>
      </c>
      <c r="D382" s="69">
        <v>2023</v>
      </c>
      <c r="E382" s="22" t="s">
        <v>34</v>
      </c>
      <c r="F382" s="17">
        <f t="shared" si="58"/>
        <v>0.2</v>
      </c>
      <c r="G382" s="24"/>
      <c r="H382" s="25">
        <v>0.2</v>
      </c>
      <c r="I382" s="18"/>
      <c r="J382" s="19"/>
      <c r="K382" s="19"/>
      <c r="L382" s="35" t="s">
        <v>74</v>
      </c>
      <c r="M382" s="37" t="s">
        <v>53</v>
      </c>
    </row>
    <row r="383" spans="1:13" ht="225" hidden="1" customHeight="1">
      <c r="A383" s="307"/>
      <c r="B383" s="69">
        <v>74</v>
      </c>
      <c r="C383" s="71" t="s">
        <v>175</v>
      </c>
      <c r="D383" s="69">
        <v>2023</v>
      </c>
      <c r="E383" s="35" t="s">
        <v>34</v>
      </c>
      <c r="F383" s="17">
        <f t="shared" si="58"/>
        <v>0</v>
      </c>
      <c r="G383" s="18">
        <v>0</v>
      </c>
      <c r="H383" s="19"/>
      <c r="I383" s="18"/>
      <c r="J383" s="19"/>
      <c r="K383" s="19"/>
      <c r="L383" s="35" t="s">
        <v>74</v>
      </c>
      <c r="M383" s="37" t="s">
        <v>177</v>
      </c>
    </row>
    <row r="384" spans="1:13" ht="134.19999999999999" hidden="1" customHeight="1">
      <c r="A384" s="307"/>
      <c r="B384" s="69">
        <v>75</v>
      </c>
      <c r="C384" s="71" t="s">
        <v>176</v>
      </c>
      <c r="D384" s="69">
        <v>2023</v>
      </c>
      <c r="E384" s="35" t="s">
        <v>34</v>
      </c>
      <c r="F384" s="17">
        <f t="shared" si="58"/>
        <v>83493.7</v>
      </c>
      <c r="G384" s="18">
        <v>83493.7</v>
      </c>
      <c r="H384" s="19"/>
      <c r="I384" s="18"/>
      <c r="J384" s="19"/>
      <c r="K384" s="19"/>
      <c r="L384" s="35" t="s">
        <v>74</v>
      </c>
      <c r="M384" s="37" t="s">
        <v>895</v>
      </c>
    </row>
    <row r="385" spans="1:13" ht="195.75" hidden="1" customHeight="1">
      <c r="A385" s="307"/>
      <c r="B385" s="69">
        <v>76</v>
      </c>
      <c r="C385" s="29" t="s">
        <v>178</v>
      </c>
      <c r="D385" s="69">
        <v>2023</v>
      </c>
      <c r="E385" s="22" t="s">
        <v>34</v>
      </c>
      <c r="F385" s="17">
        <f t="shared" si="58"/>
        <v>0</v>
      </c>
      <c r="G385" s="23"/>
      <c r="H385" s="160">
        <v>0</v>
      </c>
      <c r="I385" s="23"/>
      <c r="J385" s="23"/>
      <c r="K385" s="23"/>
      <c r="L385" s="35" t="s">
        <v>74</v>
      </c>
      <c r="M385" s="161" t="s">
        <v>896</v>
      </c>
    </row>
    <row r="386" spans="1:13" ht="100.5" hidden="1" customHeight="1">
      <c r="A386" s="307"/>
      <c r="B386" s="69">
        <v>77</v>
      </c>
      <c r="C386" s="29" t="s">
        <v>179</v>
      </c>
      <c r="D386" s="69">
        <v>2023</v>
      </c>
      <c r="E386" s="22" t="s">
        <v>34</v>
      </c>
      <c r="F386" s="17">
        <f t="shared" si="58"/>
        <v>400</v>
      </c>
      <c r="G386" s="23"/>
      <c r="H386" s="23">
        <v>400</v>
      </c>
      <c r="I386" s="23"/>
      <c r="J386" s="23"/>
      <c r="K386" s="23"/>
      <c r="L386" s="35" t="s">
        <v>37</v>
      </c>
      <c r="M386" s="161" t="s">
        <v>232</v>
      </c>
    </row>
    <row r="387" spans="1:13" ht="67.599999999999994" hidden="1" customHeight="1">
      <c r="A387" s="307"/>
      <c r="B387" s="69">
        <v>78</v>
      </c>
      <c r="C387" s="29" t="s">
        <v>181</v>
      </c>
      <c r="D387" s="69">
        <v>2023</v>
      </c>
      <c r="E387" s="22" t="s">
        <v>34</v>
      </c>
      <c r="F387" s="17">
        <f t="shared" si="58"/>
        <v>231.446</v>
      </c>
      <c r="G387" s="23"/>
      <c r="H387" s="32">
        <v>231.446</v>
      </c>
      <c r="I387" s="23"/>
      <c r="J387" s="23"/>
      <c r="K387" s="23"/>
      <c r="L387" s="35" t="s">
        <v>37</v>
      </c>
      <c r="M387" s="161" t="s">
        <v>940</v>
      </c>
    </row>
    <row r="388" spans="1:13" ht="84.8" hidden="1" customHeight="1">
      <c r="A388" s="307"/>
      <c r="B388" s="69">
        <v>79</v>
      </c>
      <c r="C388" s="29" t="s">
        <v>182</v>
      </c>
      <c r="D388" s="69">
        <v>2023</v>
      </c>
      <c r="E388" s="22" t="s">
        <v>34</v>
      </c>
      <c r="F388" s="17">
        <f t="shared" si="58"/>
        <v>41.616999999999997</v>
      </c>
      <c r="G388" s="23"/>
      <c r="H388" s="32">
        <v>41.616999999999997</v>
      </c>
      <c r="I388" s="23"/>
      <c r="J388" s="23"/>
      <c r="K388" s="23"/>
      <c r="L388" s="35" t="s">
        <v>74</v>
      </c>
      <c r="M388" s="161" t="s">
        <v>57</v>
      </c>
    </row>
    <row r="389" spans="1:13" ht="99.85" hidden="1" customHeight="1">
      <c r="A389" s="307"/>
      <c r="B389" s="69">
        <v>80</v>
      </c>
      <c r="C389" s="11" t="s">
        <v>183</v>
      </c>
      <c r="D389" s="69">
        <v>2023</v>
      </c>
      <c r="E389" s="22" t="s">
        <v>34</v>
      </c>
      <c r="F389" s="17">
        <f t="shared" si="58"/>
        <v>24.149000000000001</v>
      </c>
      <c r="G389" s="23"/>
      <c r="H389" s="218">
        <v>24.149000000000001</v>
      </c>
      <c r="I389" s="26"/>
      <c r="J389" s="26"/>
      <c r="K389" s="26"/>
      <c r="L389" s="35" t="s">
        <v>37</v>
      </c>
      <c r="M389" s="22" t="s">
        <v>110</v>
      </c>
    </row>
    <row r="390" spans="1:13" ht="114.75" hidden="1" customHeight="1">
      <c r="A390" s="307"/>
      <c r="B390" s="69">
        <v>81</v>
      </c>
      <c r="C390" s="11" t="s">
        <v>774</v>
      </c>
      <c r="D390" s="69">
        <v>2023</v>
      </c>
      <c r="E390" s="22" t="s">
        <v>34</v>
      </c>
      <c r="F390" s="17">
        <f t="shared" si="58"/>
        <v>1301.3</v>
      </c>
      <c r="G390" s="24"/>
      <c r="H390" s="25"/>
      <c r="I390" s="25">
        <v>1301.3</v>
      </c>
      <c r="J390" s="25"/>
      <c r="K390" s="25"/>
      <c r="L390" s="35" t="s">
        <v>37</v>
      </c>
      <c r="M390" s="22" t="s">
        <v>108</v>
      </c>
    </row>
    <row r="391" spans="1:13" ht="214.55" hidden="1" customHeight="1">
      <c r="A391" s="307"/>
      <c r="B391" s="69">
        <v>82</v>
      </c>
      <c r="C391" s="263" t="s">
        <v>1054</v>
      </c>
      <c r="D391" s="35">
        <v>2023</v>
      </c>
      <c r="E391" s="35" t="s">
        <v>34</v>
      </c>
      <c r="F391" s="17">
        <f t="shared" si="58"/>
        <v>600</v>
      </c>
      <c r="G391" s="24"/>
      <c r="H391" s="25"/>
      <c r="I391" s="25">
        <v>600</v>
      </c>
      <c r="J391" s="26"/>
      <c r="K391" s="26"/>
      <c r="L391" s="35" t="s">
        <v>796</v>
      </c>
      <c r="M391" s="22" t="s">
        <v>180</v>
      </c>
    </row>
    <row r="392" spans="1:13" ht="57.8" hidden="1" customHeight="1">
      <c r="A392" s="307"/>
      <c r="B392" s="69">
        <v>83</v>
      </c>
      <c r="C392" s="162" t="s">
        <v>897</v>
      </c>
      <c r="D392" s="22">
        <v>2023</v>
      </c>
      <c r="E392" s="22" t="s">
        <v>34</v>
      </c>
      <c r="F392" s="17">
        <f t="shared" si="58"/>
        <v>0</v>
      </c>
      <c r="G392" s="24"/>
      <c r="H392" s="25"/>
      <c r="I392" s="25"/>
      <c r="J392" s="26"/>
      <c r="K392" s="26"/>
      <c r="L392" s="35" t="s">
        <v>898</v>
      </c>
      <c r="M392" s="22" t="s">
        <v>899</v>
      </c>
    </row>
    <row r="393" spans="1:13" ht="136.5" hidden="1" customHeight="1">
      <c r="A393" s="308"/>
      <c r="B393" s="69">
        <v>84</v>
      </c>
      <c r="C393" s="128" t="s">
        <v>922</v>
      </c>
      <c r="D393" s="172">
        <v>2023</v>
      </c>
      <c r="E393" s="172" t="s">
        <v>34</v>
      </c>
      <c r="F393" s="17">
        <f t="shared" si="58"/>
        <v>7000</v>
      </c>
      <c r="G393" s="173"/>
      <c r="H393" s="173"/>
      <c r="I393" s="174">
        <v>7000</v>
      </c>
      <c r="J393" s="173"/>
      <c r="K393" s="173"/>
      <c r="L393" s="171" t="s">
        <v>921</v>
      </c>
      <c r="M393" s="172" t="s">
        <v>978</v>
      </c>
    </row>
    <row r="394" spans="1:13" ht="222.75" hidden="1" customHeight="1">
      <c r="A394" s="146"/>
      <c r="B394" s="69">
        <v>85</v>
      </c>
      <c r="C394" s="254" t="s">
        <v>988</v>
      </c>
      <c r="D394" s="172">
        <v>2023</v>
      </c>
      <c r="E394" s="172" t="s">
        <v>34</v>
      </c>
      <c r="F394" s="222">
        <f t="shared" si="58"/>
        <v>400</v>
      </c>
      <c r="G394" s="173"/>
      <c r="H394" s="173"/>
      <c r="I394" s="174">
        <v>400</v>
      </c>
      <c r="J394" s="173"/>
      <c r="K394" s="173"/>
      <c r="L394" s="171" t="s">
        <v>921</v>
      </c>
      <c r="M394" s="129" t="s">
        <v>643</v>
      </c>
    </row>
    <row r="395" spans="1:13" ht="15.05" hidden="1" customHeight="1">
      <c r="A395" s="3"/>
      <c r="B395" s="3"/>
      <c r="C395" s="44" t="s">
        <v>657</v>
      </c>
      <c r="D395" s="3"/>
      <c r="E395" s="3"/>
      <c r="F395" s="12">
        <f t="shared" si="58"/>
        <v>393482.65600000008</v>
      </c>
      <c r="G395" s="12">
        <f>SUM(G310:G394)</f>
        <v>346483.59400000004</v>
      </c>
      <c r="H395" s="12">
        <f t="shared" ref="H395:K395" si="59">SUM(H310:H394)</f>
        <v>940.41200000000003</v>
      </c>
      <c r="I395" s="12">
        <f t="shared" si="59"/>
        <v>46058.649999999994</v>
      </c>
      <c r="J395" s="12">
        <f t="shared" si="59"/>
        <v>0</v>
      </c>
      <c r="K395" s="12">
        <f t="shared" si="59"/>
        <v>0</v>
      </c>
      <c r="L395" s="3"/>
      <c r="M395" s="3"/>
    </row>
    <row r="396" spans="1:13" ht="15.05" hidden="1" customHeight="1">
      <c r="A396" s="314" t="s">
        <v>846</v>
      </c>
      <c r="B396" s="315"/>
      <c r="C396" s="315"/>
      <c r="D396" s="315"/>
      <c r="E396" s="315"/>
      <c r="F396" s="315"/>
      <c r="G396" s="315"/>
      <c r="H396" s="315"/>
      <c r="I396" s="315"/>
      <c r="J396" s="315"/>
      <c r="K396" s="315"/>
      <c r="L396" s="315"/>
      <c r="M396" s="316"/>
    </row>
    <row r="397" spans="1:13" ht="50.25" hidden="1" customHeight="1">
      <c r="A397" s="306" t="s">
        <v>21</v>
      </c>
      <c r="B397" s="43">
        <v>1</v>
      </c>
      <c r="C397" s="29" t="s">
        <v>23</v>
      </c>
      <c r="D397" s="43">
        <v>2023</v>
      </c>
      <c r="E397" s="43" t="s">
        <v>22</v>
      </c>
      <c r="F397" s="98">
        <f>G397+H397+I397+J397+K397</f>
        <v>50</v>
      </c>
      <c r="G397" s="13"/>
      <c r="H397" s="13"/>
      <c r="I397" s="32">
        <v>50</v>
      </c>
      <c r="J397" s="13"/>
      <c r="K397" s="13"/>
      <c r="L397" s="43" t="s">
        <v>24</v>
      </c>
      <c r="M397" s="42" t="s">
        <v>25</v>
      </c>
    </row>
    <row r="398" spans="1:13" ht="99.85" hidden="1" customHeight="1">
      <c r="A398" s="307"/>
      <c r="B398" s="43">
        <v>2</v>
      </c>
      <c r="C398" s="29" t="s">
        <v>721</v>
      </c>
      <c r="D398" s="43">
        <v>2023</v>
      </c>
      <c r="E398" s="43" t="s">
        <v>22</v>
      </c>
      <c r="F398" s="98">
        <f>G398+H398+I398+J398+K398</f>
        <v>3567.4</v>
      </c>
      <c r="G398" s="13"/>
      <c r="H398" s="32">
        <v>3567.4</v>
      </c>
      <c r="I398" s="32"/>
      <c r="J398" s="13"/>
      <c r="K398" s="32"/>
      <c r="L398" s="43" t="s">
        <v>26</v>
      </c>
      <c r="M398" s="42" t="s">
        <v>27</v>
      </c>
    </row>
    <row r="399" spans="1:13" ht="65.95" hidden="1" customHeight="1">
      <c r="A399" s="307"/>
      <c r="B399" s="43">
        <v>3</v>
      </c>
      <c r="C399" s="29" t="s">
        <v>722</v>
      </c>
      <c r="D399" s="43">
        <v>2023</v>
      </c>
      <c r="E399" s="43" t="s">
        <v>22</v>
      </c>
      <c r="F399" s="98">
        <f>G399+H399+I399+J399+K399</f>
        <v>3</v>
      </c>
      <c r="G399" s="32"/>
      <c r="H399" s="32"/>
      <c r="I399" s="32">
        <v>3</v>
      </c>
      <c r="J399" s="32"/>
      <c r="K399" s="32"/>
      <c r="L399" s="43" t="s">
        <v>723</v>
      </c>
      <c r="M399" s="42" t="s">
        <v>386</v>
      </c>
    </row>
    <row r="400" spans="1:13" ht="41.25" hidden="1" customHeight="1">
      <c r="A400" s="308"/>
      <c r="B400" s="43">
        <v>4</v>
      </c>
      <c r="C400" s="29" t="s">
        <v>779</v>
      </c>
      <c r="D400" s="43">
        <v>2023</v>
      </c>
      <c r="E400" s="43" t="s">
        <v>22</v>
      </c>
      <c r="F400" s="98">
        <f>G400+H400+I400+J400+K400</f>
        <v>47.18</v>
      </c>
      <c r="G400" s="32"/>
      <c r="H400" s="32"/>
      <c r="I400" s="32">
        <v>47.18</v>
      </c>
      <c r="J400" s="32"/>
      <c r="K400" s="32"/>
      <c r="L400" s="43" t="s">
        <v>778</v>
      </c>
      <c r="M400" s="42" t="s">
        <v>28</v>
      </c>
    </row>
    <row r="401" spans="1:13" ht="146.94999999999999" hidden="1" customHeight="1">
      <c r="A401" s="29" t="s">
        <v>29</v>
      </c>
      <c r="B401" s="43">
        <v>1</v>
      </c>
      <c r="C401" s="29" t="s">
        <v>724</v>
      </c>
      <c r="D401" s="43">
        <v>2023</v>
      </c>
      <c r="E401" s="43" t="s">
        <v>22</v>
      </c>
      <c r="F401" s="98">
        <f>G401+H401+I401+J401+K401</f>
        <v>1500</v>
      </c>
      <c r="G401" s="32"/>
      <c r="H401" s="32"/>
      <c r="I401" s="32">
        <v>750</v>
      </c>
      <c r="J401" s="32"/>
      <c r="K401" s="32">
        <v>750</v>
      </c>
      <c r="L401" s="43" t="s">
        <v>30</v>
      </c>
      <c r="M401" s="42" t="s">
        <v>31</v>
      </c>
    </row>
    <row r="402" spans="1:13" ht="15.05" hidden="1" customHeight="1">
      <c r="A402" s="3"/>
      <c r="B402" s="3"/>
      <c r="C402" s="44" t="s">
        <v>32</v>
      </c>
      <c r="D402" s="44"/>
      <c r="E402" s="44"/>
      <c r="F402" s="13">
        <f>SUM(F397:F401)</f>
        <v>5167.58</v>
      </c>
      <c r="G402" s="13">
        <f>SUM(G397:G401)</f>
        <v>0</v>
      </c>
      <c r="H402" s="13">
        <f t="shared" ref="H402:K402" si="60">SUM(H397:H401)</f>
        <v>3567.4</v>
      </c>
      <c r="I402" s="13">
        <f t="shared" si="60"/>
        <v>850.18000000000006</v>
      </c>
      <c r="J402" s="13">
        <f t="shared" si="60"/>
        <v>0</v>
      </c>
      <c r="K402" s="13">
        <f t="shared" si="60"/>
        <v>750</v>
      </c>
      <c r="L402" s="3"/>
      <c r="M402" s="3"/>
    </row>
    <row r="403" spans="1:13" ht="15.05" hidden="1" customHeight="1">
      <c r="A403" s="314" t="s">
        <v>918</v>
      </c>
      <c r="B403" s="315"/>
      <c r="C403" s="315"/>
      <c r="D403" s="315"/>
      <c r="E403" s="315"/>
      <c r="F403" s="315"/>
      <c r="G403" s="315"/>
      <c r="H403" s="315"/>
      <c r="I403" s="315"/>
      <c r="J403" s="315"/>
      <c r="K403" s="315"/>
      <c r="L403" s="315"/>
      <c r="M403" s="316"/>
    </row>
    <row r="404" spans="1:13" ht="128.30000000000001" hidden="1" customHeight="1">
      <c r="A404" s="306" t="s">
        <v>21</v>
      </c>
      <c r="B404" s="33">
        <v>1</v>
      </c>
      <c r="C404" s="36" t="s">
        <v>188</v>
      </c>
      <c r="D404" s="33">
        <v>2023</v>
      </c>
      <c r="E404" s="37" t="s">
        <v>34</v>
      </c>
      <c r="F404" s="34">
        <f>G404+H404+I404+J404+K404</f>
        <v>50</v>
      </c>
      <c r="G404" s="34"/>
      <c r="H404" s="34"/>
      <c r="I404" s="34">
        <v>50</v>
      </c>
      <c r="J404" s="34"/>
      <c r="K404" s="34"/>
      <c r="L404" s="37" t="s">
        <v>37</v>
      </c>
      <c r="M404" s="33" t="s">
        <v>82</v>
      </c>
    </row>
    <row r="405" spans="1:13" ht="99" hidden="1" customHeight="1">
      <c r="A405" s="307"/>
      <c r="B405" s="33">
        <v>2</v>
      </c>
      <c r="C405" s="36" t="s">
        <v>189</v>
      </c>
      <c r="D405" s="33">
        <v>2023</v>
      </c>
      <c r="E405" s="37" t="s">
        <v>34</v>
      </c>
      <c r="F405" s="34">
        <f>G405+H405+I405+J405+K405</f>
        <v>14.032999999999999</v>
      </c>
      <c r="G405" s="34"/>
      <c r="H405" s="34"/>
      <c r="I405" s="34">
        <v>14.032999999999999</v>
      </c>
      <c r="J405" s="34"/>
      <c r="K405" s="34"/>
      <c r="L405" s="37" t="s">
        <v>190</v>
      </c>
      <c r="M405" s="33" t="s">
        <v>31</v>
      </c>
    </row>
    <row r="406" spans="1:13" ht="71.2" hidden="1" customHeight="1">
      <c r="A406" s="307"/>
      <c r="B406" s="33">
        <v>3</v>
      </c>
      <c r="C406" s="36" t="s">
        <v>191</v>
      </c>
      <c r="D406" s="33">
        <v>2023</v>
      </c>
      <c r="E406" s="37" t="s">
        <v>34</v>
      </c>
      <c r="F406" s="34">
        <f>G406+H406+I406+J406+K406</f>
        <v>30</v>
      </c>
      <c r="G406" s="34"/>
      <c r="H406" s="34"/>
      <c r="I406" s="34">
        <v>30</v>
      </c>
      <c r="J406" s="34"/>
      <c r="K406" s="34"/>
      <c r="L406" s="37" t="s">
        <v>89</v>
      </c>
      <c r="M406" s="33" t="s">
        <v>142</v>
      </c>
    </row>
    <row r="407" spans="1:13" ht="85.6" hidden="1" customHeight="1">
      <c r="A407" s="307"/>
      <c r="B407" s="33">
        <v>4</v>
      </c>
      <c r="C407" s="36" t="s">
        <v>192</v>
      </c>
      <c r="D407" s="33">
        <v>2023</v>
      </c>
      <c r="E407" s="37" t="s">
        <v>34</v>
      </c>
      <c r="F407" s="34">
        <f>G407+H407+I407+J407+K407</f>
        <v>251.8</v>
      </c>
      <c r="G407" s="34">
        <v>251.8</v>
      </c>
      <c r="H407" s="34"/>
      <c r="I407" s="34"/>
      <c r="J407" s="34"/>
      <c r="K407" s="34"/>
      <c r="L407" s="37" t="s">
        <v>97</v>
      </c>
      <c r="M407" s="33" t="s">
        <v>98</v>
      </c>
    </row>
    <row r="408" spans="1:13" ht="67.599999999999994" hidden="1" customHeight="1">
      <c r="A408" s="307"/>
      <c r="B408" s="33">
        <v>5</v>
      </c>
      <c r="C408" s="258" t="s">
        <v>193</v>
      </c>
      <c r="D408" s="33">
        <v>2023</v>
      </c>
      <c r="E408" s="37" t="s">
        <v>34</v>
      </c>
      <c r="F408" s="34">
        <f>G408</f>
        <v>70</v>
      </c>
      <c r="G408" s="259">
        <v>70</v>
      </c>
      <c r="H408" s="34"/>
      <c r="I408" s="34"/>
      <c r="J408" s="34"/>
      <c r="K408" s="34"/>
      <c r="L408" s="37" t="s">
        <v>37</v>
      </c>
      <c r="M408" s="33" t="s">
        <v>821</v>
      </c>
    </row>
    <row r="409" spans="1:13" ht="83.3" hidden="1" customHeight="1">
      <c r="A409" s="307"/>
      <c r="B409" s="33">
        <v>6</v>
      </c>
      <c r="C409" s="36" t="s">
        <v>195</v>
      </c>
      <c r="D409" s="33">
        <v>2023</v>
      </c>
      <c r="E409" s="35" t="s">
        <v>34</v>
      </c>
      <c r="F409" s="34">
        <f>G409+H409+I409+J409+K409</f>
        <v>285.95999999999998</v>
      </c>
      <c r="G409" s="34">
        <v>285.95999999999998</v>
      </c>
      <c r="H409" s="34"/>
      <c r="I409" s="34"/>
      <c r="J409" s="34"/>
      <c r="K409" s="34"/>
      <c r="L409" s="37" t="s">
        <v>196</v>
      </c>
      <c r="M409" s="33" t="s">
        <v>194</v>
      </c>
    </row>
    <row r="410" spans="1:13" ht="213.05" hidden="1" customHeight="1">
      <c r="A410" s="307"/>
      <c r="B410" s="33">
        <v>7</v>
      </c>
      <c r="C410" s="36" t="s">
        <v>197</v>
      </c>
      <c r="D410" s="33">
        <v>2023</v>
      </c>
      <c r="E410" s="35" t="s">
        <v>34</v>
      </c>
      <c r="F410" s="34">
        <f>G410+H410+I410+J410+K410</f>
        <v>22.5</v>
      </c>
      <c r="G410" s="34"/>
      <c r="H410" s="34"/>
      <c r="I410" s="34">
        <v>22.5</v>
      </c>
      <c r="J410" s="34"/>
      <c r="K410" s="34"/>
      <c r="L410" s="37" t="s">
        <v>37</v>
      </c>
      <c r="M410" s="33" t="s">
        <v>98</v>
      </c>
    </row>
    <row r="411" spans="1:13" ht="168.05" hidden="1" customHeight="1">
      <c r="A411" s="307"/>
      <c r="B411" s="33">
        <v>8</v>
      </c>
      <c r="C411" s="175" t="s">
        <v>924</v>
      </c>
      <c r="D411" s="33">
        <v>2023</v>
      </c>
      <c r="E411" s="35" t="s">
        <v>34</v>
      </c>
      <c r="F411" s="34">
        <f>G411+H411+I411+J411+K411</f>
        <v>100</v>
      </c>
      <c r="G411" s="34"/>
      <c r="H411" s="34"/>
      <c r="I411" s="34">
        <v>100</v>
      </c>
      <c r="J411" s="34"/>
      <c r="K411" s="34"/>
      <c r="L411" s="37" t="s">
        <v>37</v>
      </c>
      <c r="M411" s="33" t="s">
        <v>129</v>
      </c>
    </row>
    <row r="412" spans="1:13" ht="111.8" hidden="1" customHeight="1">
      <c r="A412" s="307"/>
      <c r="B412" s="33">
        <v>9</v>
      </c>
      <c r="C412" s="36" t="s">
        <v>198</v>
      </c>
      <c r="D412" s="33">
        <v>2023</v>
      </c>
      <c r="E412" s="35" t="s">
        <v>34</v>
      </c>
      <c r="F412" s="34">
        <f>G412+H412+I412+J412+K412</f>
        <v>30</v>
      </c>
      <c r="G412" s="34"/>
      <c r="H412" s="34"/>
      <c r="I412" s="34">
        <v>30</v>
      </c>
      <c r="J412" s="34"/>
      <c r="K412" s="34"/>
      <c r="L412" s="37" t="s">
        <v>37</v>
      </c>
      <c r="M412" s="33" t="s">
        <v>57</v>
      </c>
    </row>
    <row r="413" spans="1:13" ht="159.75" hidden="1" customHeight="1">
      <c r="A413" s="307"/>
      <c r="B413" s="33">
        <v>10</v>
      </c>
      <c r="C413" s="261" t="s">
        <v>904</v>
      </c>
      <c r="D413" s="37">
        <v>2023</v>
      </c>
      <c r="E413" s="151" t="s">
        <v>34</v>
      </c>
      <c r="F413" s="34">
        <f>G413+H413+I413+J413+K413</f>
        <v>1500</v>
      </c>
      <c r="G413" s="34"/>
      <c r="H413" s="34"/>
      <c r="I413" s="262">
        <v>1500</v>
      </c>
      <c r="J413" s="34"/>
      <c r="K413" s="34"/>
      <c r="L413" s="37" t="s">
        <v>900</v>
      </c>
      <c r="M413" s="33" t="s">
        <v>1053</v>
      </c>
    </row>
    <row r="414" spans="1:13" ht="176.25" hidden="1" customHeight="1">
      <c r="A414" s="307"/>
      <c r="B414" s="33">
        <v>11</v>
      </c>
      <c r="C414" s="176" t="s">
        <v>923</v>
      </c>
      <c r="D414" s="37">
        <v>2023</v>
      </c>
      <c r="E414" s="151" t="s">
        <v>34</v>
      </c>
      <c r="F414" s="34">
        <v>150</v>
      </c>
      <c r="G414" s="34"/>
      <c r="H414" s="34" t="s">
        <v>185</v>
      </c>
      <c r="I414" s="34">
        <v>150</v>
      </c>
      <c r="J414" s="34"/>
      <c r="K414" s="34"/>
      <c r="L414" s="37" t="s">
        <v>37</v>
      </c>
      <c r="M414" s="33" t="s">
        <v>129</v>
      </c>
    </row>
    <row r="415" spans="1:13" ht="101.95" hidden="1" customHeight="1">
      <c r="A415" s="307"/>
      <c r="B415" s="33">
        <v>12</v>
      </c>
      <c r="C415" s="36" t="s">
        <v>202</v>
      </c>
      <c r="D415" s="33">
        <v>2023</v>
      </c>
      <c r="E415" s="35" t="s">
        <v>34</v>
      </c>
      <c r="F415" s="34">
        <f>G415+H415+I415+J415+K415</f>
        <v>0</v>
      </c>
      <c r="G415" s="34"/>
      <c r="H415" s="34">
        <v>0</v>
      </c>
      <c r="I415" s="34"/>
      <c r="J415" s="34"/>
      <c r="K415" s="34"/>
      <c r="L415" s="37" t="s">
        <v>37</v>
      </c>
      <c r="M415" s="33" t="s">
        <v>901</v>
      </c>
    </row>
    <row r="416" spans="1:13" ht="83.95" hidden="1" customHeight="1">
      <c r="A416" s="307"/>
      <c r="B416" s="33">
        <v>13</v>
      </c>
      <c r="C416" s="36" t="s">
        <v>203</v>
      </c>
      <c r="D416" s="33">
        <v>2023</v>
      </c>
      <c r="E416" s="35" t="s">
        <v>34</v>
      </c>
      <c r="F416" s="34">
        <f>G416+H416+I416+J416+K416</f>
        <v>6</v>
      </c>
      <c r="G416" s="34"/>
      <c r="H416" s="34"/>
      <c r="I416" s="34">
        <v>6</v>
      </c>
      <c r="J416" s="34"/>
      <c r="K416" s="34"/>
      <c r="L416" s="37" t="s">
        <v>37</v>
      </c>
      <c r="M416" s="33" t="s">
        <v>63</v>
      </c>
    </row>
    <row r="417" spans="1:13" ht="101.3" hidden="1" customHeight="1">
      <c r="A417" s="307"/>
      <c r="B417" s="33">
        <v>14</v>
      </c>
      <c r="C417" s="163" t="s">
        <v>902</v>
      </c>
      <c r="D417" s="37">
        <v>2023</v>
      </c>
      <c r="E417" s="151" t="s">
        <v>34</v>
      </c>
      <c r="F417" s="34">
        <v>17.8</v>
      </c>
      <c r="G417" s="34"/>
      <c r="H417" s="34"/>
      <c r="I417" s="34">
        <v>17.8</v>
      </c>
      <c r="J417" s="34"/>
      <c r="K417" s="34"/>
      <c r="L417" s="37" t="s">
        <v>37</v>
      </c>
      <c r="M417" s="33" t="s">
        <v>63</v>
      </c>
    </row>
    <row r="418" spans="1:13" ht="119.95" hidden="1" customHeight="1">
      <c r="A418" s="307"/>
      <c r="B418" s="33">
        <v>15</v>
      </c>
      <c r="C418" s="163" t="s">
        <v>903</v>
      </c>
      <c r="D418" s="37">
        <v>2023</v>
      </c>
      <c r="E418" s="151" t="s">
        <v>34</v>
      </c>
      <c r="F418" s="34">
        <v>250</v>
      </c>
      <c r="G418" s="34"/>
      <c r="H418" s="34"/>
      <c r="I418" s="34">
        <v>250</v>
      </c>
      <c r="J418" s="34"/>
      <c r="K418" s="34"/>
      <c r="L418" s="37" t="s">
        <v>37</v>
      </c>
      <c r="M418" s="33" t="s">
        <v>57</v>
      </c>
    </row>
    <row r="419" spans="1:13" ht="83.95" hidden="1" customHeight="1">
      <c r="A419" s="307"/>
      <c r="B419" s="33">
        <v>16</v>
      </c>
      <c r="C419" s="156" t="s">
        <v>199</v>
      </c>
      <c r="D419" s="37">
        <v>2023</v>
      </c>
      <c r="E419" s="151" t="s">
        <v>34</v>
      </c>
      <c r="F419" s="34">
        <f>G419+H419+I419+J419+K419</f>
        <v>37.1</v>
      </c>
      <c r="G419" s="34">
        <v>37.1</v>
      </c>
      <c r="H419" s="34"/>
      <c r="I419" s="34"/>
      <c r="J419" s="34"/>
      <c r="K419" s="34"/>
      <c r="L419" s="37" t="s">
        <v>37</v>
      </c>
      <c r="M419" s="33" t="s">
        <v>200</v>
      </c>
    </row>
    <row r="420" spans="1:13" ht="170.2" hidden="1" customHeight="1">
      <c r="A420" s="307"/>
      <c r="B420" s="33">
        <v>17</v>
      </c>
      <c r="C420" s="163" t="s">
        <v>201</v>
      </c>
      <c r="D420" s="37">
        <v>2023</v>
      </c>
      <c r="E420" s="151" t="s">
        <v>34</v>
      </c>
      <c r="F420" s="34">
        <f>G420+H420+I420+J420+K420</f>
        <v>50</v>
      </c>
      <c r="G420" s="34"/>
      <c r="H420" s="34"/>
      <c r="I420" s="34">
        <v>50</v>
      </c>
      <c r="J420" s="34"/>
      <c r="K420" s="34"/>
      <c r="L420" s="37" t="s">
        <v>37</v>
      </c>
      <c r="M420" s="33" t="s">
        <v>194</v>
      </c>
    </row>
    <row r="421" spans="1:13" ht="192.8" hidden="1" customHeight="1">
      <c r="A421" s="307"/>
      <c r="B421" s="33">
        <v>18</v>
      </c>
      <c r="C421" s="260" t="s">
        <v>946</v>
      </c>
      <c r="D421" s="150">
        <v>2023</v>
      </c>
      <c r="E421" s="35" t="s">
        <v>942</v>
      </c>
      <c r="F421" s="152">
        <f>G421+H421+I421+J421+K421</f>
        <v>120</v>
      </c>
      <c r="G421" s="152"/>
      <c r="H421" s="152"/>
      <c r="I421" s="153">
        <v>120</v>
      </c>
      <c r="J421" s="153"/>
      <c r="K421" s="153"/>
      <c r="L421" s="151" t="s">
        <v>943</v>
      </c>
      <c r="M421" s="150" t="s">
        <v>142</v>
      </c>
    </row>
    <row r="422" spans="1:13" ht="112.6" hidden="1" customHeight="1">
      <c r="A422" s="307"/>
      <c r="B422" s="33">
        <v>19</v>
      </c>
      <c r="C422" s="260" t="s">
        <v>944</v>
      </c>
      <c r="D422" s="150">
        <v>2023</v>
      </c>
      <c r="E422" s="35" t="s">
        <v>34</v>
      </c>
      <c r="F422" s="152">
        <f>H422</f>
        <v>460</v>
      </c>
      <c r="G422" s="152"/>
      <c r="H422" s="152">
        <v>460</v>
      </c>
      <c r="I422" s="153"/>
      <c r="J422" s="153"/>
      <c r="K422" s="153"/>
      <c r="L422" s="151" t="s">
        <v>37</v>
      </c>
      <c r="M422" s="150" t="s">
        <v>945</v>
      </c>
    </row>
    <row r="423" spans="1:13" ht="114.05" hidden="1" customHeight="1">
      <c r="A423" s="308"/>
      <c r="B423" s="33">
        <v>20</v>
      </c>
      <c r="C423" s="180" t="s">
        <v>1055</v>
      </c>
      <c r="D423" s="150">
        <v>2023</v>
      </c>
      <c r="E423" s="35" t="s">
        <v>34</v>
      </c>
      <c r="F423" s="152">
        <f>G423+H423+I423+J423+K423</f>
        <v>300</v>
      </c>
      <c r="G423" s="152"/>
      <c r="H423" s="152"/>
      <c r="I423" s="153">
        <v>300</v>
      </c>
      <c r="J423" s="153"/>
      <c r="K423" s="153"/>
      <c r="L423" s="37" t="s">
        <v>37</v>
      </c>
      <c r="M423" s="150" t="s">
        <v>57</v>
      </c>
    </row>
    <row r="424" spans="1:13" ht="15.05" hidden="1" customHeight="1">
      <c r="A424" s="101"/>
      <c r="B424" s="101"/>
      <c r="C424" s="44" t="s">
        <v>187</v>
      </c>
      <c r="D424" s="44"/>
      <c r="E424" s="44"/>
      <c r="F424" s="13">
        <f>G424+H424+I424+J424+K424</f>
        <v>3745.1929999999998</v>
      </c>
      <c r="G424" s="13">
        <f>SUM(G404:G423)</f>
        <v>644.86</v>
      </c>
      <c r="H424" s="13">
        <f t="shared" ref="H424:K424" si="61">SUM(H404:H423)</f>
        <v>460</v>
      </c>
      <c r="I424" s="13">
        <f t="shared" si="61"/>
        <v>2640.3329999999996</v>
      </c>
      <c r="J424" s="13">
        <f t="shared" si="61"/>
        <v>0</v>
      </c>
      <c r="K424" s="13">
        <f t="shared" si="61"/>
        <v>0</v>
      </c>
      <c r="L424" s="102"/>
      <c r="M424" s="102"/>
    </row>
    <row r="425" spans="1:13" ht="15.05" hidden="1" customHeight="1">
      <c r="A425" s="314" t="s">
        <v>847</v>
      </c>
      <c r="B425" s="315"/>
      <c r="C425" s="315"/>
      <c r="D425" s="315"/>
      <c r="E425" s="315"/>
      <c r="F425" s="315"/>
      <c r="G425" s="315"/>
      <c r="H425" s="315"/>
      <c r="I425" s="315"/>
      <c r="J425" s="315"/>
      <c r="K425" s="315"/>
      <c r="L425" s="315"/>
      <c r="M425" s="316"/>
    </row>
    <row r="426" spans="1:13" ht="63" hidden="1" customHeight="1">
      <c r="A426" s="305" t="s">
        <v>29</v>
      </c>
      <c r="B426" s="44"/>
      <c r="C426" s="14" t="s">
        <v>392</v>
      </c>
      <c r="D426" s="44"/>
      <c r="E426" s="30"/>
      <c r="F426" s="45"/>
      <c r="G426" s="45"/>
      <c r="H426" s="45"/>
      <c r="I426" s="45"/>
      <c r="J426" s="45"/>
      <c r="K426" s="45"/>
      <c r="L426" s="43"/>
      <c r="M426" s="43"/>
    </row>
    <row r="427" spans="1:13" ht="62.2" hidden="1" customHeight="1">
      <c r="A427" s="305"/>
      <c r="B427" s="46" t="s">
        <v>18</v>
      </c>
      <c r="C427" s="40" t="s">
        <v>394</v>
      </c>
      <c r="D427" s="28"/>
      <c r="E427" s="47"/>
      <c r="F427" s="48"/>
      <c r="G427" s="48"/>
      <c r="H427" s="48"/>
      <c r="I427" s="48"/>
      <c r="J427" s="48"/>
      <c r="K427" s="48"/>
      <c r="L427" s="28"/>
      <c r="M427" s="28"/>
    </row>
    <row r="428" spans="1:13" ht="81.849999999999994" hidden="1" customHeight="1">
      <c r="A428" s="305"/>
      <c r="B428" s="27" t="s">
        <v>393</v>
      </c>
      <c r="C428" s="11" t="s">
        <v>480</v>
      </c>
      <c r="D428" s="33">
        <v>2023</v>
      </c>
      <c r="E428" s="20" t="s">
        <v>395</v>
      </c>
      <c r="F428" s="147">
        <f t="shared" ref="F428:F434" si="62">G428+H428+I428+J428+K428</f>
        <v>5400</v>
      </c>
      <c r="G428" s="147"/>
      <c r="H428" s="147"/>
      <c r="I428" s="147">
        <v>5000</v>
      </c>
      <c r="J428" s="49"/>
      <c r="K428" s="49">
        <v>400</v>
      </c>
      <c r="L428" s="43" t="s">
        <v>482</v>
      </c>
      <c r="M428" s="43" t="s">
        <v>481</v>
      </c>
    </row>
    <row r="429" spans="1:13" ht="94.6" hidden="1" customHeight="1">
      <c r="A429" s="305"/>
      <c r="B429" s="27" t="s">
        <v>477</v>
      </c>
      <c r="C429" s="11" t="s">
        <v>396</v>
      </c>
      <c r="D429" s="33">
        <v>2023</v>
      </c>
      <c r="E429" s="20" t="s">
        <v>395</v>
      </c>
      <c r="F429" s="147">
        <f t="shared" si="62"/>
        <v>2350</v>
      </c>
      <c r="G429" s="147"/>
      <c r="H429" s="147"/>
      <c r="I429" s="147">
        <v>2350</v>
      </c>
      <c r="J429" s="49"/>
      <c r="K429" s="49"/>
      <c r="L429" s="43" t="s">
        <v>483</v>
      </c>
      <c r="M429" s="43" t="s">
        <v>28</v>
      </c>
    </row>
    <row r="430" spans="1:13" ht="81.849999999999994" hidden="1" customHeight="1">
      <c r="A430" s="305"/>
      <c r="B430" s="27" t="s">
        <v>478</v>
      </c>
      <c r="C430" s="11" t="s">
        <v>397</v>
      </c>
      <c r="D430" s="33">
        <v>2023</v>
      </c>
      <c r="E430" s="20" t="s">
        <v>395</v>
      </c>
      <c r="F430" s="147">
        <f t="shared" si="62"/>
        <v>200</v>
      </c>
      <c r="G430" s="49"/>
      <c r="H430" s="49"/>
      <c r="I430" s="147">
        <v>200</v>
      </c>
      <c r="J430" s="49"/>
      <c r="K430" s="49"/>
      <c r="L430" s="43" t="s">
        <v>306</v>
      </c>
      <c r="M430" s="27" t="s">
        <v>142</v>
      </c>
    </row>
    <row r="431" spans="1:13" ht="49.6" hidden="1" customHeight="1">
      <c r="A431" s="305"/>
      <c r="B431" s="27" t="s">
        <v>479</v>
      </c>
      <c r="C431" s="29" t="s">
        <v>398</v>
      </c>
      <c r="D431" s="33">
        <v>2023</v>
      </c>
      <c r="E431" s="20" t="s">
        <v>395</v>
      </c>
      <c r="F431" s="147">
        <f t="shared" si="62"/>
        <v>25</v>
      </c>
      <c r="G431" s="45"/>
      <c r="H431" s="45"/>
      <c r="I431" s="147">
        <v>25</v>
      </c>
      <c r="J431" s="49"/>
      <c r="K431" s="49"/>
      <c r="L431" s="43" t="s">
        <v>399</v>
      </c>
      <c r="M431" s="43" t="s">
        <v>400</v>
      </c>
    </row>
    <row r="432" spans="1:13" ht="96.05" hidden="1" customHeight="1">
      <c r="A432" s="305"/>
      <c r="B432" s="27" t="s">
        <v>729</v>
      </c>
      <c r="C432" s="29" t="s">
        <v>730</v>
      </c>
      <c r="D432" s="33">
        <v>2023</v>
      </c>
      <c r="E432" s="20" t="s">
        <v>395</v>
      </c>
      <c r="F432" s="147">
        <f t="shared" si="62"/>
        <v>1250</v>
      </c>
      <c r="G432" s="45"/>
      <c r="H432" s="45"/>
      <c r="I432" s="147">
        <v>1250</v>
      </c>
      <c r="J432" s="49"/>
      <c r="K432" s="49"/>
      <c r="L432" s="43" t="s">
        <v>731</v>
      </c>
      <c r="M432" s="43" t="s">
        <v>142</v>
      </c>
    </row>
    <row r="433" spans="1:13" ht="85.6" hidden="1" customHeight="1">
      <c r="A433" s="305"/>
      <c r="B433" s="27" t="s">
        <v>761</v>
      </c>
      <c r="C433" s="29" t="s">
        <v>775</v>
      </c>
      <c r="D433" s="33">
        <v>2023</v>
      </c>
      <c r="E433" s="20" t="s">
        <v>395</v>
      </c>
      <c r="F433" s="147">
        <f t="shared" si="62"/>
        <v>50</v>
      </c>
      <c r="G433" s="45"/>
      <c r="H433" s="45"/>
      <c r="I433" s="147">
        <v>50</v>
      </c>
      <c r="J433" s="49"/>
      <c r="K433" s="49"/>
      <c r="L433" s="86" t="s">
        <v>448</v>
      </c>
      <c r="M433" s="86" t="s">
        <v>207</v>
      </c>
    </row>
    <row r="434" spans="1:13" ht="174.8" hidden="1" customHeight="1">
      <c r="A434" s="305"/>
      <c r="B434" s="27" t="s">
        <v>950</v>
      </c>
      <c r="C434" s="29" t="s">
        <v>951</v>
      </c>
      <c r="D434" s="33">
        <v>2023</v>
      </c>
      <c r="E434" s="20" t="s">
        <v>395</v>
      </c>
      <c r="F434" s="147">
        <f t="shared" si="62"/>
        <v>3600</v>
      </c>
      <c r="G434" s="45"/>
      <c r="H434" s="45"/>
      <c r="I434" s="147">
        <v>3600</v>
      </c>
      <c r="J434" s="49"/>
      <c r="K434" s="183"/>
      <c r="L434" s="184" t="s">
        <v>952</v>
      </c>
      <c r="M434" s="185" t="s">
        <v>19</v>
      </c>
    </row>
    <row r="435" spans="1:13" ht="33.049999999999997" hidden="1" customHeight="1">
      <c r="A435" s="305"/>
      <c r="B435" s="46" t="s">
        <v>205</v>
      </c>
      <c r="C435" s="40" t="s">
        <v>401</v>
      </c>
      <c r="D435" s="33"/>
      <c r="E435" s="47"/>
      <c r="F435" s="147"/>
      <c r="G435" s="48"/>
      <c r="H435" s="48"/>
      <c r="I435" s="54"/>
      <c r="J435" s="54"/>
      <c r="K435" s="48"/>
      <c r="L435" s="116"/>
      <c r="M435" s="116"/>
    </row>
    <row r="436" spans="1:13" ht="137.30000000000001" hidden="1" customHeight="1">
      <c r="A436" s="313"/>
      <c r="B436" s="121" t="s">
        <v>403</v>
      </c>
      <c r="C436" s="255" t="s">
        <v>1028</v>
      </c>
      <c r="D436" s="137">
        <v>2023</v>
      </c>
      <c r="E436" s="203" t="s">
        <v>395</v>
      </c>
      <c r="F436" s="147">
        <f>I436</f>
        <v>605</v>
      </c>
      <c r="G436" s="204"/>
      <c r="H436" s="204"/>
      <c r="I436" s="256">
        <v>605</v>
      </c>
      <c r="J436" s="126"/>
      <c r="K436" s="127"/>
      <c r="L436" s="224" t="s">
        <v>1029</v>
      </c>
      <c r="M436" s="224" t="s">
        <v>25</v>
      </c>
    </row>
    <row r="437" spans="1:13" ht="49.6" hidden="1" customHeight="1">
      <c r="A437" s="305"/>
      <c r="B437" s="114">
        <v>3</v>
      </c>
      <c r="C437" s="115" t="s">
        <v>573</v>
      </c>
      <c r="D437" s="116"/>
      <c r="E437" s="117"/>
      <c r="F437" s="118"/>
      <c r="G437" s="119"/>
      <c r="H437" s="119"/>
      <c r="I437" s="120"/>
      <c r="J437" s="119"/>
      <c r="K437" s="119"/>
      <c r="L437" s="116"/>
      <c r="M437" s="116"/>
    </row>
    <row r="438" spans="1:13" ht="81" hidden="1" customHeight="1">
      <c r="A438" s="305"/>
      <c r="B438" s="27" t="s">
        <v>484</v>
      </c>
      <c r="C438" s="29" t="s">
        <v>575</v>
      </c>
      <c r="D438" s="43">
        <v>2023</v>
      </c>
      <c r="E438" s="20" t="s">
        <v>395</v>
      </c>
      <c r="F438" s="147">
        <f>G438+H438+I438+J438+K438</f>
        <v>5400</v>
      </c>
      <c r="G438" s="49"/>
      <c r="H438" s="49"/>
      <c r="I438" s="147">
        <v>5400</v>
      </c>
      <c r="J438" s="49"/>
      <c r="K438" s="49"/>
      <c r="L438" s="43" t="s">
        <v>495</v>
      </c>
      <c r="M438" s="43" t="s">
        <v>799</v>
      </c>
    </row>
    <row r="439" spans="1:13" ht="51.75" hidden="1" customHeight="1">
      <c r="A439" s="305"/>
      <c r="B439" s="27" t="s">
        <v>485</v>
      </c>
      <c r="C439" s="29" t="s">
        <v>574</v>
      </c>
      <c r="D439" s="43">
        <v>2023</v>
      </c>
      <c r="E439" s="20" t="s">
        <v>395</v>
      </c>
      <c r="F439" s="147">
        <f>G439+H439+I439+J439+K439</f>
        <v>2000</v>
      </c>
      <c r="G439" s="49"/>
      <c r="H439" s="49"/>
      <c r="I439" s="147">
        <v>2000</v>
      </c>
      <c r="J439" s="147"/>
      <c r="K439" s="147"/>
      <c r="L439" s="43" t="s">
        <v>497</v>
      </c>
      <c r="M439" s="43" t="s">
        <v>142</v>
      </c>
    </row>
    <row r="440" spans="1:13" ht="63" hidden="1" customHeight="1">
      <c r="A440" s="305"/>
      <c r="B440" s="27" t="s">
        <v>486</v>
      </c>
      <c r="C440" s="29" t="s">
        <v>576</v>
      </c>
      <c r="D440" s="43">
        <v>2023</v>
      </c>
      <c r="E440" s="20" t="s">
        <v>395</v>
      </c>
      <c r="F440" s="147">
        <f>G440+H440+I440+J440+K440</f>
        <v>0</v>
      </c>
      <c r="G440" s="49"/>
      <c r="H440" s="49"/>
      <c r="I440" s="147"/>
      <c r="J440" s="147"/>
      <c r="K440" s="147"/>
      <c r="L440" s="43"/>
      <c r="M440" s="28"/>
    </row>
    <row r="441" spans="1:13" ht="75.8" hidden="1" customHeight="1">
      <c r="A441" s="305"/>
      <c r="B441" s="27" t="s">
        <v>487</v>
      </c>
      <c r="C441" s="29" t="s">
        <v>402</v>
      </c>
      <c r="D441" s="43">
        <v>2023</v>
      </c>
      <c r="E441" s="20" t="s">
        <v>395</v>
      </c>
      <c r="F441" s="147">
        <f>G441+H441+I441+J441+K441</f>
        <v>2120</v>
      </c>
      <c r="G441" s="49"/>
      <c r="H441" s="49"/>
      <c r="I441" s="147">
        <v>2120</v>
      </c>
      <c r="J441" s="147"/>
      <c r="K441" s="147"/>
      <c r="L441" s="43" t="s">
        <v>494</v>
      </c>
      <c r="M441" s="43">
        <v>0.5</v>
      </c>
    </row>
    <row r="442" spans="1:13" ht="90.85" hidden="1" customHeight="1">
      <c r="A442" s="306" t="s">
        <v>29</v>
      </c>
      <c r="B442" s="27" t="s">
        <v>488</v>
      </c>
      <c r="C442" s="40" t="s">
        <v>917</v>
      </c>
      <c r="D442" s="44"/>
      <c r="E442" s="30"/>
      <c r="F442" s="147"/>
      <c r="G442" s="45"/>
      <c r="H442" s="45"/>
      <c r="I442" s="15"/>
      <c r="J442" s="15"/>
      <c r="K442" s="15"/>
      <c r="L442" s="44"/>
      <c r="M442" s="44"/>
    </row>
    <row r="443" spans="1:13" ht="51.05" hidden="1" customHeight="1">
      <c r="A443" s="307"/>
      <c r="B443" s="27" t="s">
        <v>489</v>
      </c>
      <c r="C443" s="29" t="s">
        <v>577</v>
      </c>
      <c r="D443" s="43">
        <v>2023</v>
      </c>
      <c r="E443" s="20" t="s">
        <v>395</v>
      </c>
      <c r="F443" s="147">
        <f>G443+H443+I443+J443+K443</f>
        <v>4560</v>
      </c>
      <c r="G443" s="49"/>
      <c r="H443" s="49"/>
      <c r="I443" s="147">
        <v>4560</v>
      </c>
      <c r="J443" s="147"/>
      <c r="K443" s="147"/>
      <c r="L443" s="43" t="s">
        <v>495</v>
      </c>
      <c r="M443" s="43" t="s">
        <v>800</v>
      </c>
    </row>
    <row r="444" spans="1:13" ht="50.25" hidden="1" customHeight="1">
      <c r="A444" s="308"/>
      <c r="B444" s="27" t="s">
        <v>490</v>
      </c>
      <c r="C444" s="29" t="s">
        <v>404</v>
      </c>
      <c r="D444" s="43">
        <v>2023</v>
      </c>
      <c r="E444" s="20" t="s">
        <v>395</v>
      </c>
      <c r="F444" s="147">
        <f>G444+H444+I444+J444+K444</f>
        <v>1667</v>
      </c>
      <c r="G444" s="49"/>
      <c r="H444" s="49"/>
      <c r="I444" s="147">
        <v>1500</v>
      </c>
      <c r="J444" s="147"/>
      <c r="K444" s="147">
        <v>167</v>
      </c>
      <c r="L444" s="43"/>
      <c r="M444" s="43"/>
    </row>
    <row r="445" spans="1:13" ht="65.3" hidden="1" customHeight="1">
      <c r="A445" s="305" t="s">
        <v>709</v>
      </c>
      <c r="B445" s="27" t="s">
        <v>383</v>
      </c>
      <c r="C445" s="40" t="s">
        <v>405</v>
      </c>
      <c r="D445" s="44"/>
      <c r="E445" s="30"/>
      <c r="F445" s="147"/>
      <c r="G445" s="45"/>
      <c r="H445" s="45"/>
      <c r="I445" s="15"/>
      <c r="J445" s="15"/>
      <c r="K445" s="15"/>
      <c r="L445" s="44"/>
      <c r="M445" s="44"/>
    </row>
    <row r="446" spans="1:13" ht="59.25" hidden="1" customHeight="1">
      <c r="A446" s="305"/>
      <c r="B446" s="27" t="s">
        <v>491</v>
      </c>
      <c r="C446" s="29" t="s">
        <v>406</v>
      </c>
      <c r="D446" s="43">
        <v>2023</v>
      </c>
      <c r="E446" s="20" t="s">
        <v>395</v>
      </c>
      <c r="F446" s="147">
        <f>G446+H446+I446+J446+K446</f>
        <v>3640</v>
      </c>
      <c r="G446" s="49"/>
      <c r="H446" s="49"/>
      <c r="I446" s="147">
        <v>3640</v>
      </c>
      <c r="J446" s="147"/>
      <c r="K446" s="147"/>
      <c r="L446" s="43" t="s">
        <v>498</v>
      </c>
      <c r="M446" s="43" t="s">
        <v>499</v>
      </c>
    </row>
    <row r="447" spans="1:13" ht="48.8" hidden="1" customHeight="1">
      <c r="A447" s="305"/>
      <c r="B447" s="27" t="s">
        <v>492</v>
      </c>
      <c r="C447" s="29" t="s">
        <v>407</v>
      </c>
      <c r="D447" s="43">
        <v>2023</v>
      </c>
      <c r="E447" s="20" t="s">
        <v>395</v>
      </c>
      <c r="F447" s="147">
        <f>G447+H447+I447+J447+K447</f>
        <v>800</v>
      </c>
      <c r="G447" s="49"/>
      <c r="H447" s="49"/>
      <c r="I447" s="147">
        <v>800</v>
      </c>
      <c r="J447" s="147"/>
      <c r="K447" s="147"/>
      <c r="L447" s="43" t="s">
        <v>422</v>
      </c>
      <c r="M447" s="43" t="s">
        <v>142</v>
      </c>
    </row>
    <row r="448" spans="1:13" ht="87.75" hidden="1" customHeight="1">
      <c r="A448" s="305"/>
      <c r="B448" s="27" t="s">
        <v>493</v>
      </c>
      <c r="C448" s="29" t="s">
        <v>408</v>
      </c>
      <c r="D448" s="43">
        <v>2023</v>
      </c>
      <c r="E448" s="20" t="s">
        <v>395</v>
      </c>
      <c r="F448" s="147">
        <f>G448+H448+I448+J448+K448</f>
        <v>250</v>
      </c>
      <c r="G448" s="49"/>
      <c r="H448" s="49"/>
      <c r="I448" s="147">
        <v>250</v>
      </c>
      <c r="J448" s="147"/>
      <c r="K448" s="147"/>
      <c r="L448" s="43" t="s">
        <v>500</v>
      </c>
      <c r="M448" s="43" t="s">
        <v>142</v>
      </c>
    </row>
    <row r="449" spans="1:13" ht="81" hidden="1" customHeight="1">
      <c r="A449" s="306" t="s">
        <v>719</v>
      </c>
      <c r="B449" s="56"/>
      <c r="C449" s="14" t="s">
        <v>409</v>
      </c>
      <c r="D449" s="43"/>
      <c r="E449" s="20"/>
      <c r="F449" s="147"/>
      <c r="G449" s="45"/>
      <c r="H449" s="45"/>
      <c r="I449" s="45"/>
      <c r="J449" s="45"/>
      <c r="K449" s="45"/>
      <c r="L449" s="43"/>
      <c r="M449" s="43"/>
    </row>
    <row r="450" spans="1:13" ht="34.549999999999997" hidden="1" customHeight="1">
      <c r="A450" s="307"/>
      <c r="B450" s="46" t="s">
        <v>501</v>
      </c>
      <c r="C450" s="40" t="s">
        <v>410</v>
      </c>
      <c r="D450" s="51"/>
      <c r="E450" s="51"/>
      <c r="F450" s="147"/>
      <c r="G450" s="45"/>
      <c r="H450" s="45"/>
      <c r="I450" s="45"/>
      <c r="J450" s="45"/>
      <c r="K450" s="45"/>
      <c r="L450" s="108"/>
      <c r="M450" s="51"/>
    </row>
    <row r="451" spans="1:13" ht="130.6" hidden="1" customHeight="1">
      <c r="A451" s="307"/>
      <c r="B451" s="27" t="s">
        <v>502</v>
      </c>
      <c r="C451" s="11" t="s">
        <v>411</v>
      </c>
      <c r="D451" s="43">
        <v>2023</v>
      </c>
      <c r="E451" s="99" t="s">
        <v>395</v>
      </c>
      <c r="F451" s="147">
        <f t="shared" ref="F451:F460" si="63">G451+H451+I451+J451+K451</f>
        <v>3000</v>
      </c>
      <c r="G451" s="49"/>
      <c r="H451" s="49"/>
      <c r="I451" s="49">
        <v>3000</v>
      </c>
      <c r="J451" s="49"/>
      <c r="K451" s="49"/>
      <c r="L451" s="43" t="s">
        <v>306</v>
      </c>
      <c r="M451" s="43" t="s">
        <v>142</v>
      </c>
    </row>
    <row r="452" spans="1:13" ht="78.05" hidden="1" customHeight="1">
      <c r="A452" s="307"/>
      <c r="B452" s="27" t="s">
        <v>503</v>
      </c>
      <c r="C452" s="29" t="s">
        <v>412</v>
      </c>
      <c r="D452" s="43">
        <v>2023</v>
      </c>
      <c r="E452" s="43" t="s">
        <v>423</v>
      </c>
      <c r="F452" s="147">
        <f t="shared" si="63"/>
        <v>1900</v>
      </c>
      <c r="G452" s="49"/>
      <c r="H452" s="49"/>
      <c r="I452" s="147">
        <v>1900</v>
      </c>
      <c r="J452" s="49"/>
      <c r="K452" s="49"/>
      <c r="L452" s="43" t="s">
        <v>306</v>
      </c>
      <c r="M452" s="43" t="s">
        <v>513</v>
      </c>
    </row>
    <row r="453" spans="1:13" ht="56.95" hidden="1" customHeight="1">
      <c r="A453" s="307"/>
      <c r="B453" s="27" t="s">
        <v>504</v>
      </c>
      <c r="C453" s="11" t="s">
        <v>578</v>
      </c>
      <c r="D453" s="43">
        <v>2023</v>
      </c>
      <c r="E453" s="43" t="s">
        <v>423</v>
      </c>
      <c r="F453" s="147">
        <f t="shared" si="63"/>
        <v>112.002</v>
      </c>
      <c r="G453" s="49"/>
      <c r="H453" s="49"/>
      <c r="I453" s="147">
        <v>112.002</v>
      </c>
      <c r="J453" s="49"/>
      <c r="K453" s="49"/>
      <c r="L453" s="43" t="s">
        <v>515</v>
      </c>
      <c r="M453" s="43" t="s">
        <v>514</v>
      </c>
    </row>
    <row r="454" spans="1:13" ht="52.55" hidden="1" customHeight="1">
      <c r="A454" s="307"/>
      <c r="B454" s="27" t="s">
        <v>505</v>
      </c>
      <c r="C454" s="11" t="s">
        <v>579</v>
      </c>
      <c r="D454" s="43">
        <v>2023</v>
      </c>
      <c r="E454" s="43" t="s">
        <v>423</v>
      </c>
      <c r="F454" s="147">
        <f t="shared" si="63"/>
        <v>220.26400000000001</v>
      </c>
      <c r="G454" s="49"/>
      <c r="H454" s="49"/>
      <c r="I454" s="147">
        <v>220.26400000000001</v>
      </c>
      <c r="J454" s="49"/>
      <c r="K454" s="49"/>
      <c r="L454" s="43" t="s">
        <v>515</v>
      </c>
      <c r="M454" s="43" t="s">
        <v>516</v>
      </c>
    </row>
    <row r="455" spans="1:13" ht="99" hidden="1" customHeight="1">
      <c r="A455" s="307"/>
      <c r="B455" s="27" t="s">
        <v>506</v>
      </c>
      <c r="C455" s="11" t="s">
        <v>413</v>
      </c>
      <c r="D455" s="43">
        <v>2023</v>
      </c>
      <c r="E455" s="43" t="s">
        <v>423</v>
      </c>
      <c r="F455" s="147">
        <f t="shared" si="63"/>
        <v>7005.4</v>
      </c>
      <c r="G455" s="49"/>
      <c r="H455" s="49"/>
      <c r="I455" s="147">
        <v>7005.4</v>
      </c>
      <c r="J455" s="49"/>
      <c r="K455" s="49"/>
      <c r="L455" s="43" t="s">
        <v>518</v>
      </c>
      <c r="M455" s="43" t="s">
        <v>517</v>
      </c>
    </row>
    <row r="456" spans="1:13" ht="95.25" hidden="1" customHeight="1">
      <c r="A456" s="307"/>
      <c r="B456" s="27" t="s">
        <v>507</v>
      </c>
      <c r="C456" s="11" t="s">
        <v>414</v>
      </c>
      <c r="D456" s="43">
        <v>2023</v>
      </c>
      <c r="E456" s="20" t="s">
        <v>395</v>
      </c>
      <c r="F456" s="147">
        <f t="shared" si="63"/>
        <v>500</v>
      </c>
      <c r="G456" s="49"/>
      <c r="H456" s="49"/>
      <c r="I456" s="147">
        <v>500</v>
      </c>
      <c r="J456" s="49"/>
      <c r="K456" s="49"/>
      <c r="L456" s="43" t="s">
        <v>519</v>
      </c>
      <c r="M456" s="43" t="s">
        <v>520</v>
      </c>
    </row>
    <row r="457" spans="1:13" ht="51.05" hidden="1" customHeight="1">
      <c r="A457" s="307"/>
      <c r="B457" s="27" t="s">
        <v>508</v>
      </c>
      <c r="C457" s="11" t="s">
        <v>415</v>
      </c>
      <c r="D457" s="43">
        <v>2023</v>
      </c>
      <c r="E457" s="20" t="s">
        <v>395</v>
      </c>
      <c r="F457" s="147">
        <f t="shared" si="63"/>
        <v>1200</v>
      </c>
      <c r="G457" s="49"/>
      <c r="H457" s="49"/>
      <c r="I457" s="147">
        <v>1200</v>
      </c>
      <c r="J457" s="49"/>
      <c r="K457" s="49"/>
      <c r="L457" s="43" t="s">
        <v>448</v>
      </c>
      <c r="M457" s="43" t="s">
        <v>25</v>
      </c>
    </row>
    <row r="458" spans="1:13" ht="65.95" hidden="1" customHeight="1">
      <c r="A458" s="307"/>
      <c r="B458" s="27" t="s">
        <v>509</v>
      </c>
      <c r="C458" s="29" t="s">
        <v>416</v>
      </c>
      <c r="D458" s="43">
        <v>2023</v>
      </c>
      <c r="E458" s="20" t="s">
        <v>395</v>
      </c>
      <c r="F458" s="147">
        <f t="shared" si="63"/>
        <v>800</v>
      </c>
      <c r="G458" s="49"/>
      <c r="H458" s="49"/>
      <c r="I458" s="147">
        <v>800</v>
      </c>
      <c r="J458" s="49"/>
      <c r="K458" s="49"/>
      <c r="L458" s="43" t="s">
        <v>422</v>
      </c>
      <c r="M458" s="43" t="s">
        <v>142</v>
      </c>
    </row>
    <row r="459" spans="1:13" ht="119.95" hidden="1" customHeight="1">
      <c r="A459" s="307"/>
      <c r="B459" s="27" t="s">
        <v>510</v>
      </c>
      <c r="C459" s="29" t="s">
        <v>780</v>
      </c>
      <c r="D459" s="43">
        <v>2023</v>
      </c>
      <c r="E459" s="20" t="s">
        <v>395</v>
      </c>
      <c r="F459" s="147">
        <f t="shared" si="63"/>
        <v>150</v>
      </c>
      <c r="G459" s="49"/>
      <c r="H459" s="49"/>
      <c r="I459" s="147">
        <v>150</v>
      </c>
      <c r="J459" s="49"/>
      <c r="K459" s="49"/>
      <c r="L459" s="43" t="s">
        <v>781</v>
      </c>
      <c r="M459" s="43" t="s">
        <v>664</v>
      </c>
    </row>
    <row r="460" spans="1:13" ht="72" hidden="1" customHeight="1">
      <c r="A460" s="307"/>
      <c r="B460" s="27" t="s">
        <v>511</v>
      </c>
      <c r="C460" s="29" t="s">
        <v>787</v>
      </c>
      <c r="D460" s="43">
        <v>2023</v>
      </c>
      <c r="E460" s="20" t="s">
        <v>395</v>
      </c>
      <c r="F460" s="147">
        <f t="shared" si="63"/>
        <v>10000</v>
      </c>
      <c r="G460" s="49"/>
      <c r="H460" s="49"/>
      <c r="I460" s="147">
        <v>10000</v>
      </c>
      <c r="J460" s="49"/>
      <c r="K460" s="49"/>
      <c r="L460" s="43" t="s">
        <v>788</v>
      </c>
      <c r="M460" s="43" t="s">
        <v>789</v>
      </c>
    </row>
    <row r="461" spans="1:13" ht="17.2" hidden="1" customHeight="1">
      <c r="A461" s="307"/>
      <c r="B461" s="46" t="s">
        <v>512</v>
      </c>
      <c r="C461" s="40" t="s">
        <v>417</v>
      </c>
      <c r="D461" s="51"/>
      <c r="E461" s="51"/>
      <c r="F461" s="147"/>
      <c r="G461" s="45"/>
      <c r="H461" s="45"/>
      <c r="I461" s="45"/>
      <c r="J461" s="45"/>
      <c r="K461" s="45"/>
      <c r="L461" s="108"/>
      <c r="M461" s="51"/>
    </row>
    <row r="462" spans="1:13" ht="97.55" hidden="1" customHeight="1">
      <c r="A462" s="307"/>
      <c r="B462" s="27" t="s">
        <v>521</v>
      </c>
      <c r="C462" s="29" t="s">
        <v>736</v>
      </c>
      <c r="D462" s="43">
        <v>2023</v>
      </c>
      <c r="E462" s="20" t="s">
        <v>395</v>
      </c>
      <c r="F462" s="147">
        <f>G462+H462+I462+J462+K462</f>
        <v>150</v>
      </c>
      <c r="G462" s="49"/>
      <c r="H462" s="49"/>
      <c r="I462" s="147">
        <v>150</v>
      </c>
      <c r="J462" s="49"/>
      <c r="K462" s="49"/>
      <c r="L462" s="43" t="s">
        <v>500</v>
      </c>
      <c r="M462" s="43" t="s">
        <v>142</v>
      </c>
    </row>
    <row r="463" spans="1:13" ht="177.05" hidden="1" customHeight="1">
      <c r="A463" s="307"/>
      <c r="B463" s="27" t="s">
        <v>522</v>
      </c>
      <c r="C463" s="29" t="s">
        <v>735</v>
      </c>
      <c r="D463" s="43">
        <v>2023</v>
      </c>
      <c r="E463" s="20" t="s">
        <v>395</v>
      </c>
      <c r="F463" s="147">
        <f>G463+H463+I463+J463+K463</f>
        <v>80</v>
      </c>
      <c r="G463" s="49"/>
      <c r="H463" s="49"/>
      <c r="I463" s="147">
        <v>80</v>
      </c>
      <c r="J463" s="49"/>
      <c r="K463" s="49"/>
      <c r="L463" s="43" t="s">
        <v>500</v>
      </c>
      <c r="M463" s="43" t="s">
        <v>142</v>
      </c>
    </row>
    <row r="464" spans="1:13" ht="97.55" hidden="1" customHeight="1">
      <c r="A464" s="307"/>
      <c r="B464" s="27" t="s">
        <v>523</v>
      </c>
      <c r="C464" s="29" t="s">
        <v>737</v>
      </c>
      <c r="D464" s="43">
        <v>2023</v>
      </c>
      <c r="E464" s="20" t="s">
        <v>395</v>
      </c>
      <c r="F464" s="147">
        <f>G464+H464+I464+J464+K464</f>
        <v>96000</v>
      </c>
      <c r="G464" s="49"/>
      <c r="H464" s="49"/>
      <c r="I464" s="147">
        <v>96000</v>
      </c>
      <c r="J464" s="49"/>
      <c r="K464" s="49"/>
      <c r="L464" s="43" t="s">
        <v>418</v>
      </c>
      <c r="M464" s="43" t="s">
        <v>142</v>
      </c>
    </row>
    <row r="465" spans="1:14" ht="85.6" hidden="1" customHeight="1">
      <c r="A465" s="308"/>
      <c r="B465" s="27" t="s">
        <v>524</v>
      </c>
      <c r="C465" s="29" t="s">
        <v>762</v>
      </c>
      <c r="D465" s="43">
        <v>2023</v>
      </c>
      <c r="E465" s="20" t="s">
        <v>395</v>
      </c>
      <c r="F465" s="147">
        <f>G465+H465+I465+J465+K465</f>
        <v>1000</v>
      </c>
      <c r="G465" s="49"/>
      <c r="H465" s="49"/>
      <c r="I465" s="147">
        <v>1000</v>
      </c>
      <c r="J465" s="49"/>
      <c r="K465" s="49"/>
      <c r="L465" s="43" t="s">
        <v>420</v>
      </c>
      <c r="M465" s="43" t="s">
        <v>142</v>
      </c>
    </row>
    <row r="466" spans="1:14" ht="31.6" hidden="1" customHeight="1">
      <c r="A466" s="306" t="s">
        <v>525</v>
      </c>
      <c r="B466" s="44"/>
      <c r="C466" s="14" t="s">
        <v>419</v>
      </c>
      <c r="D466" s="44"/>
      <c r="E466" s="30"/>
      <c r="F466" s="147"/>
      <c r="G466" s="45"/>
      <c r="H466" s="45"/>
      <c r="I466" s="45"/>
      <c r="J466" s="45"/>
      <c r="K466" s="45"/>
      <c r="L466" s="44"/>
      <c r="M466" s="44"/>
    </row>
    <row r="467" spans="1:14" ht="14.25" hidden="1" customHeight="1">
      <c r="A467" s="307"/>
      <c r="B467" s="27" t="s">
        <v>526</v>
      </c>
      <c r="C467" s="40" t="s">
        <v>424</v>
      </c>
      <c r="D467" s="51"/>
      <c r="E467" s="52"/>
      <c r="F467" s="147"/>
      <c r="G467" s="45"/>
      <c r="H467" s="45"/>
      <c r="I467" s="45"/>
      <c r="J467" s="53"/>
      <c r="K467" s="53"/>
      <c r="L467" s="51"/>
      <c r="M467" s="51"/>
    </row>
    <row r="468" spans="1:14" ht="47.3" hidden="1" customHeight="1">
      <c r="A468" s="307"/>
      <c r="B468" s="27" t="s">
        <v>527</v>
      </c>
      <c r="C468" s="11" t="s">
        <v>425</v>
      </c>
      <c r="D468" s="43">
        <v>2023</v>
      </c>
      <c r="E468" s="20" t="s">
        <v>395</v>
      </c>
      <c r="F468" s="147">
        <f>G468+H468+I468+J468+K468</f>
        <v>5800</v>
      </c>
      <c r="G468" s="49"/>
      <c r="H468" s="49"/>
      <c r="I468" s="147">
        <v>5800</v>
      </c>
      <c r="J468" s="49"/>
      <c r="K468" s="49"/>
      <c r="L468" s="43" t="s">
        <v>426</v>
      </c>
      <c r="M468" s="43" t="s">
        <v>427</v>
      </c>
    </row>
    <row r="469" spans="1:14" ht="127.5" hidden="1" customHeight="1">
      <c r="A469" s="307"/>
      <c r="B469" s="27" t="s">
        <v>528</v>
      </c>
      <c r="C469" s="11" t="s">
        <v>428</v>
      </c>
      <c r="D469" s="43">
        <v>2023</v>
      </c>
      <c r="E469" s="20" t="s">
        <v>395</v>
      </c>
      <c r="F469" s="147">
        <f>G469+H469+I469+J469+K469</f>
        <v>5500</v>
      </c>
      <c r="G469" s="49"/>
      <c r="H469" s="49"/>
      <c r="I469" s="147">
        <v>5500</v>
      </c>
      <c r="J469" s="49"/>
      <c r="K469" s="49"/>
      <c r="L469" s="43" t="s">
        <v>429</v>
      </c>
      <c r="M469" s="43" t="s">
        <v>430</v>
      </c>
    </row>
    <row r="470" spans="1:14" ht="45" hidden="1" customHeight="1">
      <c r="A470" s="307"/>
      <c r="B470" s="27" t="s">
        <v>529</v>
      </c>
      <c r="C470" s="29" t="s">
        <v>431</v>
      </c>
      <c r="D470" s="43">
        <v>2023</v>
      </c>
      <c r="E470" s="20" t="s">
        <v>395</v>
      </c>
      <c r="F470" s="147">
        <f>G470+H470+I470+J470+K470</f>
        <v>1500</v>
      </c>
      <c r="G470" s="49"/>
      <c r="H470" s="49"/>
      <c r="I470" s="147">
        <v>1500</v>
      </c>
      <c r="J470" s="49"/>
      <c r="K470" s="49"/>
      <c r="L470" s="43" t="s">
        <v>432</v>
      </c>
      <c r="M470" s="50" t="s">
        <v>433</v>
      </c>
    </row>
    <row r="471" spans="1:14" ht="99.85" hidden="1" customHeight="1">
      <c r="A471" s="307"/>
      <c r="B471" s="27" t="s">
        <v>530</v>
      </c>
      <c r="C471" s="29" t="s">
        <v>801</v>
      </c>
      <c r="D471" s="43"/>
      <c r="E471" s="20" t="s">
        <v>395</v>
      </c>
      <c r="F471" s="147">
        <f>G471+H471+I471+J471+K471</f>
        <v>2516.23</v>
      </c>
      <c r="G471" s="49"/>
      <c r="H471" s="49"/>
      <c r="I471" s="147">
        <v>2516.23</v>
      </c>
      <c r="J471" s="49"/>
      <c r="K471" s="49"/>
      <c r="L471" s="43" t="s">
        <v>474</v>
      </c>
      <c r="M471" s="43" t="s">
        <v>142</v>
      </c>
    </row>
    <row r="472" spans="1:14" ht="46.5" hidden="1" customHeight="1">
      <c r="A472" s="307"/>
      <c r="B472" s="72" t="s">
        <v>531</v>
      </c>
      <c r="C472" s="40" t="s">
        <v>434</v>
      </c>
      <c r="D472" s="43"/>
      <c r="E472" s="20"/>
      <c r="F472" s="147"/>
      <c r="G472" s="49"/>
      <c r="H472" s="49"/>
      <c r="I472" s="49"/>
      <c r="J472" s="49"/>
      <c r="K472" s="49"/>
      <c r="L472" s="43"/>
      <c r="M472" s="43"/>
    </row>
    <row r="473" spans="1:14" ht="56.3" hidden="1" customHeight="1">
      <c r="A473" s="307"/>
      <c r="B473" s="27" t="s">
        <v>532</v>
      </c>
      <c r="C473" s="29" t="s">
        <v>435</v>
      </c>
      <c r="D473" s="43">
        <v>2023</v>
      </c>
      <c r="E473" s="20" t="s">
        <v>395</v>
      </c>
      <c r="F473" s="147">
        <f t="shared" ref="F473:F478" si="64">G473+H473+I473+J473+K473</f>
        <v>12900</v>
      </c>
      <c r="G473" s="49"/>
      <c r="H473" s="49"/>
      <c r="I473" s="147">
        <v>12900</v>
      </c>
      <c r="J473" s="49"/>
      <c r="K473" s="49"/>
      <c r="L473" s="43" t="s">
        <v>436</v>
      </c>
      <c r="M473" s="43" t="s">
        <v>437</v>
      </c>
      <c r="N473" s="78"/>
    </row>
    <row r="474" spans="1:14" ht="45.85" hidden="1" customHeight="1">
      <c r="A474" s="307"/>
      <c r="B474" s="27" t="s">
        <v>533</v>
      </c>
      <c r="C474" s="29" t="s">
        <v>438</v>
      </c>
      <c r="D474" s="43">
        <v>2023</v>
      </c>
      <c r="E474" s="20" t="s">
        <v>395</v>
      </c>
      <c r="F474" s="147">
        <f t="shared" si="64"/>
        <v>3500</v>
      </c>
      <c r="G474" s="49"/>
      <c r="H474" s="49"/>
      <c r="I474" s="147">
        <v>3500</v>
      </c>
      <c r="J474" s="49"/>
      <c r="K474" s="49"/>
      <c r="L474" s="43" t="s">
        <v>439</v>
      </c>
      <c r="M474" s="43" t="s">
        <v>440</v>
      </c>
    </row>
    <row r="475" spans="1:14" ht="48.8" hidden="1" customHeight="1">
      <c r="A475" s="307"/>
      <c r="B475" s="27" t="s">
        <v>534</v>
      </c>
      <c r="C475" s="29" t="s">
        <v>441</v>
      </c>
      <c r="D475" s="43">
        <v>2023</v>
      </c>
      <c r="E475" s="20" t="s">
        <v>395</v>
      </c>
      <c r="F475" s="147">
        <f t="shared" si="64"/>
        <v>1500</v>
      </c>
      <c r="G475" s="45"/>
      <c r="H475" s="45"/>
      <c r="I475" s="147">
        <v>1500</v>
      </c>
      <c r="J475" s="45"/>
      <c r="K475" s="49"/>
      <c r="L475" s="43" t="s">
        <v>439</v>
      </c>
      <c r="M475" s="43" t="s">
        <v>442</v>
      </c>
    </row>
    <row r="476" spans="1:14" ht="81" hidden="1" customHeight="1">
      <c r="A476" s="307"/>
      <c r="B476" s="27" t="s">
        <v>535</v>
      </c>
      <c r="C476" s="29" t="s">
        <v>443</v>
      </c>
      <c r="D476" s="43">
        <v>2023</v>
      </c>
      <c r="E476" s="20" t="s">
        <v>395</v>
      </c>
      <c r="F476" s="147">
        <f t="shared" si="64"/>
        <v>500</v>
      </c>
      <c r="G476" s="49"/>
      <c r="H476" s="49"/>
      <c r="I476" s="147">
        <v>500</v>
      </c>
      <c r="J476" s="49"/>
      <c r="K476" s="49"/>
      <c r="L476" s="43" t="s">
        <v>439</v>
      </c>
      <c r="M476" s="43" t="s">
        <v>444</v>
      </c>
    </row>
    <row r="477" spans="1:14" ht="81" hidden="1" customHeight="1">
      <c r="A477" s="307"/>
      <c r="B477" s="27" t="s">
        <v>763</v>
      </c>
      <c r="C477" s="29" t="s">
        <v>764</v>
      </c>
      <c r="D477" s="43">
        <v>2023</v>
      </c>
      <c r="E477" s="20" t="s">
        <v>395</v>
      </c>
      <c r="F477" s="147">
        <f t="shared" si="64"/>
        <v>1500</v>
      </c>
      <c r="G477" s="49"/>
      <c r="H477" s="49"/>
      <c r="I477" s="147">
        <v>1500</v>
      </c>
      <c r="J477" s="49"/>
      <c r="K477" s="49"/>
      <c r="L477" s="43" t="s">
        <v>448</v>
      </c>
      <c r="M477" s="43" t="s">
        <v>142</v>
      </c>
    </row>
    <row r="478" spans="1:14" ht="110.3" hidden="1" customHeight="1">
      <c r="A478" s="307"/>
      <c r="B478" s="27" t="s">
        <v>765</v>
      </c>
      <c r="C478" s="29" t="s">
        <v>766</v>
      </c>
      <c r="D478" s="43">
        <v>2023</v>
      </c>
      <c r="E478" s="20" t="s">
        <v>395</v>
      </c>
      <c r="F478" s="147">
        <f t="shared" si="64"/>
        <v>475</v>
      </c>
      <c r="G478" s="49"/>
      <c r="H478" s="49"/>
      <c r="I478" s="147">
        <v>475</v>
      </c>
      <c r="J478" s="49"/>
      <c r="K478" s="49"/>
      <c r="L478" s="43" t="s">
        <v>767</v>
      </c>
      <c r="M478" s="43" t="s">
        <v>142</v>
      </c>
    </row>
    <row r="479" spans="1:14" ht="47.95" hidden="1" customHeight="1">
      <c r="A479" s="307"/>
      <c r="B479" s="46" t="s">
        <v>536</v>
      </c>
      <c r="C479" s="40" t="s">
        <v>445</v>
      </c>
      <c r="D479" s="51"/>
      <c r="E479" s="52"/>
      <c r="F479" s="147"/>
      <c r="G479" s="45"/>
      <c r="H479" s="45"/>
      <c r="I479" s="15"/>
      <c r="J479" s="53"/>
      <c r="K479" s="53"/>
      <c r="L479" s="51"/>
      <c r="M479" s="51"/>
    </row>
    <row r="480" spans="1:14" ht="50.25" hidden="1" customHeight="1">
      <c r="A480" s="307"/>
      <c r="B480" s="27" t="s">
        <v>537</v>
      </c>
      <c r="C480" s="100" t="s">
        <v>446</v>
      </c>
      <c r="D480" s="43">
        <v>2023</v>
      </c>
      <c r="E480" s="20" t="s">
        <v>395</v>
      </c>
      <c r="F480" s="147">
        <f>G480+H480+I480+J480+K480</f>
        <v>8000</v>
      </c>
      <c r="G480" s="49"/>
      <c r="H480" s="49"/>
      <c r="I480" s="147">
        <v>8000</v>
      </c>
      <c r="J480" s="49"/>
      <c r="K480" s="49"/>
      <c r="L480" s="43" t="s">
        <v>475</v>
      </c>
      <c r="M480" s="43" t="s">
        <v>447</v>
      </c>
    </row>
    <row r="481" spans="1:13" ht="51.05" hidden="1" customHeight="1">
      <c r="A481" s="307"/>
      <c r="B481" s="27" t="s">
        <v>538</v>
      </c>
      <c r="C481" s="29" t="s">
        <v>476</v>
      </c>
      <c r="D481" s="43">
        <v>2023</v>
      </c>
      <c r="E481" s="20" t="s">
        <v>395</v>
      </c>
      <c r="F481" s="147">
        <f>G481+H481+I481+J481+K481</f>
        <v>500</v>
      </c>
      <c r="G481" s="49"/>
      <c r="H481" s="49"/>
      <c r="I481" s="147">
        <v>500</v>
      </c>
      <c r="J481" s="49"/>
      <c r="K481" s="49"/>
      <c r="L481" s="43" t="s">
        <v>448</v>
      </c>
      <c r="M481" s="43" t="s">
        <v>31</v>
      </c>
    </row>
    <row r="482" spans="1:13" ht="50.25" hidden="1" customHeight="1">
      <c r="A482" s="307"/>
      <c r="B482" s="27" t="s">
        <v>539</v>
      </c>
      <c r="C482" s="29" t="s">
        <v>449</v>
      </c>
      <c r="D482" s="43">
        <v>2023</v>
      </c>
      <c r="E482" s="20" t="s">
        <v>395</v>
      </c>
      <c r="F482" s="147">
        <f>G482+H482+I482+J482+K482</f>
        <v>500</v>
      </c>
      <c r="G482" s="49"/>
      <c r="H482" s="49"/>
      <c r="I482" s="147">
        <v>500</v>
      </c>
      <c r="J482" s="49"/>
      <c r="K482" s="49"/>
      <c r="L482" s="43" t="s">
        <v>450</v>
      </c>
      <c r="M482" s="43" t="s">
        <v>451</v>
      </c>
    </row>
    <row r="483" spans="1:13" ht="47.95" hidden="1" customHeight="1">
      <c r="A483" s="307"/>
      <c r="B483" s="27" t="s">
        <v>540</v>
      </c>
      <c r="C483" s="100" t="s">
        <v>452</v>
      </c>
      <c r="D483" s="43">
        <v>2023</v>
      </c>
      <c r="E483" s="20" t="s">
        <v>395</v>
      </c>
      <c r="F483" s="147">
        <f>G483+H483+I483+J483+K483</f>
        <v>1300</v>
      </c>
      <c r="G483" s="49"/>
      <c r="H483" s="49"/>
      <c r="I483" s="147">
        <v>1300</v>
      </c>
      <c r="J483" s="49"/>
      <c r="K483" s="49"/>
      <c r="L483" s="43" t="s">
        <v>448</v>
      </c>
      <c r="M483" s="43" t="s">
        <v>421</v>
      </c>
    </row>
    <row r="484" spans="1:13" ht="96.05" hidden="1" customHeight="1">
      <c r="A484" s="307"/>
      <c r="B484" s="46" t="s">
        <v>541</v>
      </c>
      <c r="C484" s="40" t="s">
        <v>453</v>
      </c>
      <c r="D484" s="51"/>
      <c r="E484" s="52"/>
      <c r="F484" s="147"/>
      <c r="G484" s="53"/>
      <c r="H484" s="53"/>
      <c r="I484" s="57"/>
      <c r="J484" s="53"/>
      <c r="K484" s="53"/>
      <c r="L484" s="51"/>
      <c r="M484" s="51"/>
    </row>
    <row r="485" spans="1:13" ht="50.25" hidden="1" customHeight="1">
      <c r="A485" s="307"/>
      <c r="B485" s="27" t="s">
        <v>542</v>
      </c>
      <c r="C485" s="100" t="s">
        <v>454</v>
      </c>
      <c r="D485" s="43">
        <v>2023</v>
      </c>
      <c r="E485" s="20" t="s">
        <v>395</v>
      </c>
      <c r="F485" s="147">
        <f t="shared" ref="F485:F491" si="65">G485+H485+I485+J485+K485</f>
        <v>751</v>
      </c>
      <c r="G485" s="45"/>
      <c r="H485" s="45"/>
      <c r="I485" s="147">
        <f>451+300</f>
        <v>751</v>
      </c>
      <c r="J485" s="49"/>
      <c r="K485" s="49"/>
      <c r="L485" s="43" t="s">
        <v>448</v>
      </c>
      <c r="M485" s="43" t="s">
        <v>551</v>
      </c>
    </row>
    <row r="486" spans="1:13" ht="47.95" hidden="1" customHeight="1">
      <c r="A486" s="307"/>
      <c r="B486" s="27" t="s">
        <v>543</v>
      </c>
      <c r="C486" s="29" t="s">
        <v>455</v>
      </c>
      <c r="D486" s="43">
        <v>2023</v>
      </c>
      <c r="E486" s="20" t="s">
        <v>395</v>
      </c>
      <c r="F486" s="147">
        <f t="shared" si="65"/>
        <v>300</v>
      </c>
      <c r="G486" s="49"/>
      <c r="H486" s="49"/>
      <c r="I486" s="147">
        <v>300</v>
      </c>
      <c r="J486" s="49"/>
      <c r="K486" s="49"/>
      <c r="L486" s="43" t="s">
        <v>448</v>
      </c>
      <c r="M486" s="43" t="s">
        <v>28</v>
      </c>
    </row>
    <row r="487" spans="1:13" ht="97.55" hidden="1" customHeight="1">
      <c r="A487" s="307"/>
      <c r="B487" s="27" t="s">
        <v>544</v>
      </c>
      <c r="C487" s="29" t="s">
        <v>456</v>
      </c>
      <c r="D487" s="43">
        <v>2023</v>
      </c>
      <c r="E487" s="20" t="s">
        <v>395</v>
      </c>
      <c r="F487" s="147">
        <f t="shared" si="65"/>
        <v>600</v>
      </c>
      <c r="G487" s="49"/>
      <c r="H487" s="49"/>
      <c r="I487" s="147">
        <v>600</v>
      </c>
      <c r="J487" s="49"/>
      <c r="K487" s="49"/>
      <c r="L487" s="43" t="s">
        <v>550</v>
      </c>
      <c r="M487" s="43" t="s">
        <v>790</v>
      </c>
    </row>
    <row r="488" spans="1:13" ht="67.599999999999994" hidden="1" customHeight="1">
      <c r="A488" s="307"/>
      <c r="B488" s="27" t="s">
        <v>545</v>
      </c>
      <c r="C488" s="29" t="s">
        <v>457</v>
      </c>
      <c r="D488" s="43">
        <v>2023</v>
      </c>
      <c r="E488" s="20" t="s">
        <v>395</v>
      </c>
      <c r="F488" s="147">
        <f t="shared" si="65"/>
        <v>320</v>
      </c>
      <c r="G488" s="49"/>
      <c r="H488" s="49"/>
      <c r="I488" s="147">
        <v>320</v>
      </c>
      <c r="J488" s="49"/>
      <c r="K488" s="49"/>
      <c r="L488" s="43" t="s">
        <v>448</v>
      </c>
      <c r="M488" s="43" t="s">
        <v>551</v>
      </c>
    </row>
    <row r="489" spans="1:13" ht="51.05" hidden="1" customHeight="1">
      <c r="A489" s="307"/>
      <c r="B489" s="27" t="s">
        <v>546</v>
      </c>
      <c r="C489" s="29" t="s">
        <v>549</v>
      </c>
      <c r="D489" s="43">
        <v>2023</v>
      </c>
      <c r="E489" s="20" t="s">
        <v>458</v>
      </c>
      <c r="F489" s="147">
        <f t="shared" si="65"/>
        <v>50</v>
      </c>
      <c r="G489" s="49"/>
      <c r="H489" s="49"/>
      <c r="I489" s="147">
        <v>50</v>
      </c>
      <c r="J489" s="49"/>
      <c r="K489" s="49"/>
      <c r="L489" s="43" t="s">
        <v>459</v>
      </c>
      <c r="M489" s="43" t="s">
        <v>552</v>
      </c>
    </row>
    <row r="490" spans="1:13" ht="51.05" hidden="1" customHeight="1">
      <c r="A490" s="307"/>
      <c r="B490" s="27" t="s">
        <v>547</v>
      </c>
      <c r="C490" s="29" t="s">
        <v>824</v>
      </c>
      <c r="D490" s="43">
        <v>2023</v>
      </c>
      <c r="E490" s="20" t="s">
        <v>395</v>
      </c>
      <c r="F490" s="147">
        <f t="shared" si="65"/>
        <v>600</v>
      </c>
      <c r="G490" s="49"/>
      <c r="H490" s="49"/>
      <c r="I490" s="147">
        <v>600</v>
      </c>
      <c r="J490" s="49"/>
      <c r="K490" s="49"/>
      <c r="L490" s="43" t="s">
        <v>448</v>
      </c>
      <c r="M490" s="43" t="s">
        <v>142</v>
      </c>
    </row>
    <row r="491" spans="1:13" ht="64.5" hidden="1" customHeight="1">
      <c r="A491" s="307"/>
      <c r="B491" s="326" t="s">
        <v>548</v>
      </c>
      <c r="C491" s="320" t="s">
        <v>1033</v>
      </c>
      <c r="D491" s="321">
        <v>2023</v>
      </c>
      <c r="E491" s="321" t="s">
        <v>395</v>
      </c>
      <c r="F491" s="322">
        <f t="shared" si="65"/>
        <v>600</v>
      </c>
      <c r="G491" s="324"/>
      <c r="H491" s="324"/>
      <c r="I491" s="323">
        <v>600</v>
      </c>
      <c r="J491" s="324"/>
      <c r="K491" s="324"/>
      <c r="L491" s="321" t="s">
        <v>550</v>
      </c>
      <c r="M491" s="325" t="s">
        <v>180</v>
      </c>
    </row>
    <row r="492" spans="1:13" ht="110.95" hidden="1" customHeight="1">
      <c r="A492" s="307"/>
      <c r="B492" s="326"/>
      <c r="C492" s="320"/>
      <c r="D492" s="321"/>
      <c r="E492" s="321"/>
      <c r="F492" s="322"/>
      <c r="G492" s="324"/>
      <c r="H492" s="324"/>
      <c r="I492" s="323"/>
      <c r="J492" s="324"/>
      <c r="K492" s="324"/>
      <c r="L492" s="321"/>
      <c r="M492" s="325"/>
    </row>
    <row r="493" spans="1:13" ht="110.95" hidden="1" customHeight="1">
      <c r="A493" s="307"/>
      <c r="B493" s="230" t="s">
        <v>1034</v>
      </c>
      <c r="C493" s="233" t="s">
        <v>1035</v>
      </c>
      <c r="D493" s="43">
        <v>2023</v>
      </c>
      <c r="E493" s="20" t="s">
        <v>395</v>
      </c>
      <c r="F493" s="147">
        <f>G493+H493+I493+J493+K493</f>
        <v>500</v>
      </c>
      <c r="G493" s="229"/>
      <c r="H493" s="229"/>
      <c r="I493" s="228">
        <v>500</v>
      </c>
      <c r="J493" s="229"/>
      <c r="K493" s="229"/>
      <c r="L493" s="224" t="s">
        <v>1036</v>
      </c>
      <c r="M493" s="186" t="s">
        <v>133</v>
      </c>
    </row>
    <row r="494" spans="1:13" ht="110.95" hidden="1" customHeight="1">
      <c r="A494" s="307"/>
      <c r="B494" s="230" t="s">
        <v>1044</v>
      </c>
      <c r="C494" s="136" t="s">
        <v>1045</v>
      </c>
      <c r="D494" s="43">
        <v>2023</v>
      </c>
      <c r="E494" s="20" t="s">
        <v>395</v>
      </c>
      <c r="F494" s="147">
        <f>G494+H494+I494+J494+K494</f>
        <v>3500</v>
      </c>
      <c r="G494" s="229"/>
      <c r="H494" s="229"/>
      <c r="I494" s="228">
        <v>3500</v>
      </c>
      <c r="J494" s="229"/>
      <c r="K494" s="229"/>
      <c r="L494" s="224" t="s">
        <v>1046</v>
      </c>
      <c r="M494" s="186" t="s">
        <v>142</v>
      </c>
    </row>
    <row r="495" spans="1:13" ht="90" hidden="1" customHeight="1">
      <c r="A495" s="307"/>
      <c r="B495" s="27" t="s">
        <v>553</v>
      </c>
      <c r="C495" s="29" t="s">
        <v>1032</v>
      </c>
      <c r="D495" s="43">
        <v>2023</v>
      </c>
      <c r="E495" s="20" t="s">
        <v>395</v>
      </c>
      <c r="F495" s="147">
        <f>G495+H495+I495+J495+K495</f>
        <v>10000</v>
      </c>
      <c r="G495" s="45"/>
      <c r="H495" s="45"/>
      <c r="I495" s="147">
        <f>6000+4000</f>
        <v>10000</v>
      </c>
      <c r="J495" s="53"/>
      <c r="K495" s="53"/>
      <c r="L495" s="43" t="s">
        <v>823</v>
      </c>
      <c r="M495" s="43" t="s">
        <v>1031</v>
      </c>
    </row>
    <row r="496" spans="1:13" ht="49.6" hidden="1" customHeight="1">
      <c r="A496" s="307"/>
      <c r="B496" s="114" t="s">
        <v>554</v>
      </c>
      <c r="C496" s="115" t="s">
        <v>460</v>
      </c>
      <c r="D496" s="122"/>
      <c r="E496" s="123"/>
      <c r="F496" s="118"/>
      <c r="G496" s="124"/>
      <c r="H496" s="124"/>
      <c r="I496" s="81"/>
      <c r="J496" s="125"/>
      <c r="K496" s="125"/>
      <c r="L496" s="122"/>
      <c r="M496" s="122"/>
    </row>
    <row r="497" spans="1:13" ht="98.2" hidden="1" customHeight="1">
      <c r="A497" s="307"/>
      <c r="B497" s="27" t="s">
        <v>555</v>
      </c>
      <c r="C497" s="11" t="s">
        <v>461</v>
      </c>
      <c r="D497" s="43">
        <v>2023</v>
      </c>
      <c r="E497" s="20" t="s">
        <v>395</v>
      </c>
      <c r="F497" s="147">
        <f>G497+H497+I497+J497+K497</f>
        <v>2470</v>
      </c>
      <c r="G497" s="49"/>
      <c r="H497" s="49"/>
      <c r="I497" s="147">
        <v>2470</v>
      </c>
      <c r="J497" s="49"/>
      <c r="K497" s="49"/>
      <c r="L497" s="43" t="s">
        <v>462</v>
      </c>
      <c r="M497" s="43" t="s">
        <v>557</v>
      </c>
    </row>
    <row r="498" spans="1:13" ht="29.3" hidden="1" customHeight="1">
      <c r="A498" s="307"/>
      <c r="B498" s="46" t="s">
        <v>556</v>
      </c>
      <c r="C498" s="40" t="s">
        <v>463</v>
      </c>
      <c r="D498" s="51"/>
      <c r="E498" s="52"/>
      <c r="F498" s="147"/>
      <c r="G498" s="45"/>
      <c r="H498" s="45"/>
      <c r="I498" s="147"/>
      <c r="J498" s="53"/>
      <c r="K498" s="53"/>
      <c r="L498" s="51"/>
      <c r="M498" s="51"/>
    </row>
    <row r="499" spans="1:13" ht="54.85" hidden="1" customHeight="1">
      <c r="A499" s="307"/>
      <c r="B499" s="27" t="s">
        <v>560</v>
      </c>
      <c r="C499" s="29" t="s">
        <v>464</v>
      </c>
      <c r="D499" s="43">
        <v>2023</v>
      </c>
      <c r="E499" s="20" t="s">
        <v>395</v>
      </c>
      <c r="F499" s="147">
        <f>G499+H499+I499+J499+K499</f>
        <v>200</v>
      </c>
      <c r="G499" s="45"/>
      <c r="H499" s="45"/>
      <c r="I499" s="147">
        <v>200</v>
      </c>
      <c r="J499" s="49"/>
      <c r="K499" s="49"/>
      <c r="L499" s="43" t="s">
        <v>559</v>
      </c>
      <c r="M499" s="43" t="s">
        <v>558</v>
      </c>
    </row>
    <row r="500" spans="1:13" ht="48.8" hidden="1" customHeight="1">
      <c r="A500" s="307"/>
      <c r="B500" s="27" t="s">
        <v>561</v>
      </c>
      <c r="C500" s="29" t="s">
        <v>465</v>
      </c>
      <c r="D500" s="43">
        <v>2023</v>
      </c>
      <c r="E500" s="20" t="s">
        <v>395</v>
      </c>
      <c r="F500" s="147">
        <f>G500+H500+I500+J500+K500</f>
        <v>200</v>
      </c>
      <c r="G500" s="45"/>
      <c r="H500" s="45"/>
      <c r="I500" s="147">
        <v>200</v>
      </c>
      <c r="J500" s="49"/>
      <c r="K500" s="49"/>
      <c r="L500" s="43" t="s">
        <v>466</v>
      </c>
      <c r="M500" s="43" t="s">
        <v>467</v>
      </c>
    </row>
    <row r="501" spans="1:13" ht="46.5" hidden="1" customHeight="1">
      <c r="A501" s="307"/>
      <c r="B501" s="46" t="s">
        <v>562</v>
      </c>
      <c r="C501" s="40" t="s">
        <v>468</v>
      </c>
      <c r="D501" s="51"/>
      <c r="E501" s="52"/>
      <c r="F501" s="147"/>
      <c r="G501" s="53"/>
      <c r="H501" s="53"/>
      <c r="I501" s="57"/>
      <c r="J501" s="53"/>
      <c r="K501" s="53"/>
      <c r="L501" s="51"/>
      <c r="M501" s="51"/>
    </row>
    <row r="502" spans="1:13" ht="105.75" hidden="1" customHeight="1">
      <c r="A502" s="307"/>
      <c r="B502" s="27" t="s">
        <v>564</v>
      </c>
      <c r="C502" s="29" t="s">
        <v>469</v>
      </c>
      <c r="D502" s="43">
        <v>2023</v>
      </c>
      <c r="E502" s="20" t="s">
        <v>395</v>
      </c>
      <c r="F502" s="147">
        <f t="shared" ref="F502:F515" si="66">G502+H502+I502+J502+K502</f>
        <v>1500</v>
      </c>
      <c r="G502" s="49"/>
      <c r="H502" s="49"/>
      <c r="I502" s="147">
        <v>1500</v>
      </c>
      <c r="J502" s="49"/>
      <c r="K502" s="49"/>
      <c r="L502" s="43"/>
      <c r="M502" s="43"/>
    </row>
    <row r="503" spans="1:13" ht="49.6" hidden="1" customHeight="1">
      <c r="A503" s="307"/>
      <c r="B503" s="27" t="s">
        <v>565</v>
      </c>
      <c r="C503" s="29" t="s">
        <v>470</v>
      </c>
      <c r="D503" s="43">
        <v>2023</v>
      </c>
      <c r="E503" s="20" t="s">
        <v>395</v>
      </c>
      <c r="F503" s="147">
        <f t="shared" si="66"/>
        <v>875</v>
      </c>
      <c r="G503" s="45"/>
      <c r="H503" s="45"/>
      <c r="I503" s="147">
        <v>875</v>
      </c>
      <c r="J503" s="49"/>
      <c r="K503" s="49"/>
      <c r="L503" s="43" t="s">
        <v>471</v>
      </c>
      <c r="M503" s="43" t="s">
        <v>142</v>
      </c>
    </row>
    <row r="504" spans="1:13" ht="63" hidden="1" customHeight="1">
      <c r="A504" s="307"/>
      <c r="B504" s="27" t="s">
        <v>768</v>
      </c>
      <c r="C504" s="29" t="s">
        <v>769</v>
      </c>
      <c r="D504" s="43">
        <v>2023</v>
      </c>
      <c r="E504" s="20" t="s">
        <v>395</v>
      </c>
      <c r="F504" s="147">
        <f t="shared" si="66"/>
        <v>2000</v>
      </c>
      <c r="G504" s="45"/>
      <c r="H504" s="45"/>
      <c r="I504" s="147">
        <v>2000</v>
      </c>
      <c r="J504" s="49"/>
      <c r="K504" s="49"/>
      <c r="L504" s="43" t="s">
        <v>471</v>
      </c>
      <c r="M504" s="43" t="s">
        <v>142</v>
      </c>
    </row>
    <row r="505" spans="1:13" ht="254.95" hidden="1" customHeight="1">
      <c r="A505" s="307"/>
      <c r="B505" s="27" t="s">
        <v>566</v>
      </c>
      <c r="C505" s="11" t="s">
        <v>472</v>
      </c>
      <c r="D505" s="43">
        <v>2023</v>
      </c>
      <c r="E505" s="99" t="s">
        <v>395</v>
      </c>
      <c r="F505" s="147">
        <f t="shared" si="66"/>
        <v>17450</v>
      </c>
      <c r="G505" s="49"/>
      <c r="H505" s="49"/>
      <c r="I505" s="147">
        <v>17450</v>
      </c>
      <c r="J505" s="49"/>
      <c r="K505" s="49"/>
      <c r="L505" s="43" t="s">
        <v>1026</v>
      </c>
      <c r="M505" s="43" t="s">
        <v>1027</v>
      </c>
    </row>
    <row r="506" spans="1:13" ht="50.25" hidden="1" customHeight="1">
      <c r="A506" s="307"/>
      <c r="B506" s="27" t="s">
        <v>567</v>
      </c>
      <c r="C506" s="11" t="s">
        <v>473</v>
      </c>
      <c r="D506" s="43">
        <v>2023</v>
      </c>
      <c r="E506" s="99" t="s">
        <v>395</v>
      </c>
      <c r="F506" s="147">
        <f t="shared" si="66"/>
        <v>60</v>
      </c>
      <c r="G506" s="49"/>
      <c r="H506" s="49"/>
      <c r="I506" s="147">
        <v>60</v>
      </c>
      <c r="J506" s="49"/>
      <c r="K506" s="49"/>
      <c r="L506" s="43" t="s">
        <v>571</v>
      </c>
      <c r="M506" s="43" t="s">
        <v>28</v>
      </c>
    </row>
    <row r="507" spans="1:13" ht="96.75" hidden="1" customHeight="1">
      <c r="A507" s="307"/>
      <c r="B507" s="27" t="s">
        <v>568</v>
      </c>
      <c r="C507" s="11" t="s">
        <v>580</v>
      </c>
      <c r="D507" s="43">
        <v>2023</v>
      </c>
      <c r="E507" s="99" t="s">
        <v>395</v>
      </c>
      <c r="F507" s="147">
        <f t="shared" si="66"/>
        <v>200</v>
      </c>
      <c r="G507" s="49"/>
      <c r="H507" s="49"/>
      <c r="I507" s="147">
        <v>200</v>
      </c>
      <c r="J507" s="49"/>
      <c r="K507" s="49"/>
      <c r="L507" s="43" t="s">
        <v>186</v>
      </c>
      <c r="M507" s="43" t="s">
        <v>144</v>
      </c>
    </row>
    <row r="508" spans="1:13" ht="114.05" hidden="1" customHeight="1">
      <c r="A508" s="307"/>
      <c r="B508" s="27" t="s">
        <v>569</v>
      </c>
      <c r="C508" s="11" t="s">
        <v>760</v>
      </c>
      <c r="D508" s="43">
        <v>2023</v>
      </c>
      <c r="E508" s="99" t="s">
        <v>395</v>
      </c>
      <c r="F508" s="147">
        <f t="shared" si="66"/>
        <v>4970</v>
      </c>
      <c r="G508" s="49"/>
      <c r="H508" s="49"/>
      <c r="I508" s="147">
        <v>4970</v>
      </c>
      <c r="J508" s="49"/>
      <c r="K508" s="49"/>
      <c r="L508" s="43" t="s">
        <v>474</v>
      </c>
      <c r="M508" s="43" t="s">
        <v>142</v>
      </c>
    </row>
    <row r="509" spans="1:13" ht="69.05" hidden="1" customHeight="1">
      <c r="A509" s="307"/>
      <c r="B509" s="27" t="s">
        <v>570</v>
      </c>
      <c r="C509" s="11" t="s">
        <v>771</v>
      </c>
      <c r="D509" s="43">
        <v>2023</v>
      </c>
      <c r="E509" s="99" t="s">
        <v>395</v>
      </c>
      <c r="F509" s="147">
        <f t="shared" si="66"/>
        <v>60</v>
      </c>
      <c r="G509" s="49"/>
      <c r="H509" s="49"/>
      <c r="I509" s="147">
        <v>60</v>
      </c>
      <c r="J509" s="49"/>
      <c r="K509" s="49"/>
      <c r="L509" s="43" t="s">
        <v>474</v>
      </c>
      <c r="M509" s="43" t="s">
        <v>142</v>
      </c>
    </row>
    <row r="510" spans="1:13" ht="55.5" hidden="1" customHeight="1">
      <c r="A510" s="307"/>
      <c r="B510" s="27" t="s">
        <v>770</v>
      </c>
      <c r="C510" s="110" t="s">
        <v>802</v>
      </c>
      <c r="D510" s="43">
        <v>2023</v>
      </c>
      <c r="E510" s="99" t="s">
        <v>395</v>
      </c>
      <c r="F510" s="147">
        <f t="shared" si="66"/>
        <v>1250</v>
      </c>
      <c r="G510" s="49"/>
      <c r="H510" s="49"/>
      <c r="I510" s="147">
        <v>1250</v>
      </c>
      <c r="J510" s="49"/>
      <c r="K510" s="49"/>
      <c r="L510" s="43" t="s">
        <v>786</v>
      </c>
      <c r="M510" s="43" t="s">
        <v>206</v>
      </c>
    </row>
    <row r="511" spans="1:13" ht="55.5" hidden="1" customHeight="1">
      <c r="A511" s="308"/>
      <c r="B511" s="27" t="s">
        <v>959</v>
      </c>
      <c r="C511" s="110" t="s">
        <v>960</v>
      </c>
      <c r="D511" s="43">
        <v>2023</v>
      </c>
      <c r="E511" s="99" t="s">
        <v>395</v>
      </c>
      <c r="F511" s="147">
        <f t="shared" si="66"/>
        <v>300</v>
      </c>
      <c r="G511" s="49"/>
      <c r="H511" s="49"/>
      <c r="I511" s="147">
        <v>300</v>
      </c>
      <c r="J511" s="49"/>
      <c r="K511" s="49"/>
      <c r="L511" s="43" t="s">
        <v>208</v>
      </c>
      <c r="M511" s="43" t="s">
        <v>961</v>
      </c>
    </row>
    <row r="512" spans="1:13" ht="69.75" hidden="1" customHeight="1">
      <c r="A512" s="306" t="s">
        <v>777</v>
      </c>
      <c r="B512" s="27" t="s">
        <v>18</v>
      </c>
      <c r="C512" s="11" t="s">
        <v>776</v>
      </c>
      <c r="D512" s="43">
        <v>2023</v>
      </c>
      <c r="E512" s="99" t="s">
        <v>395</v>
      </c>
      <c r="F512" s="147">
        <f t="shared" si="66"/>
        <v>150</v>
      </c>
      <c r="G512" s="49"/>
      <c r="H512" s="49"/>
      <c r="I512" s="147">
        <v>150</v>
      </c>
      <c r="J512" s="49"/>
      <c r="K512" s="49"/>
      <c r="L512" s="43" t="s">
        <v>474</v>
      </c>
      <c r="M512" s="43" t="s">
        <v>207</v>
      </c>
    </row>
    <row r="513" spans="1:18" ht="69.75" hidden="1" customHeight="1">
      <c r="A513" s="307"/>
      <c r="B513" s="27" t="s">
        <v>205</v>
      </c>
      <c r="C513" s="11" t="s">
        <v>966</v>
      </c>
      <c r="D513" s="43">
        <v>2023</v>
      </c>
      <c r="E513" s="99" t="s">
        <v>395</v>
      </c>
      <c r="F513" s="147">
        <f t="shared" si="66"/>
        <v>5400</v>
      </c>
      <c r="G513" s="49"/>
      <c r="H513" s="49"/>
      <c r="I513" s="147">
        <v>5400</v>
      </c>
      <c r="J513" s="49"/>
      <c r="K513" s="49"/>
      <c r="L513" s="43" t="s">
        <v>307</v>
      </c>
      <c r="M513" s="43" t="s">
        <v>142</v>
      </c>
    </row>
    <row r="514" spans="1:18" ht="69.75" hidden="1" customHeight="1">
      <c r="A514" s="308"/>
      <c r="B514" s="27" t="s">
        <v>572</v>
      </c>
      <c r="C514" s="202" t="s">
        <v>975</v>
      </c>
      <c r="D514" s="43">
        <v>2023</v>
      </c>
      <c r="E514" s="99" t="s">
        <v>395</v>
      </c>
      <c r="F514" s="147">
        <f t="shared" si="66"/>
        <v>600</v>
      </c>
      <c r="G514" s="49"/>
      <c r="H514" s="49"/>
      <c r="I514" s="147">
        <v>600</v>
      </c>
      <c r="J514" s="49"/>
      <c r="K514" s="49"/>
      <c r="L514" s="43" t="s">
        <v>307</v>
      </c>
      <c r="M514" s="43" t="s">
        <v>142</v>
      </c>
    </row>
    <row r="515" spans="1:18" ht="15.05" hidden="1" customHeight="1">
      <c r="A515" s="44"/>
      <c r="B515" s="44"/>
      <c r="C515" s="44" t="s">
        <v>40</v>
      </c>
      <c r="D515" s="44"/>
      <c r="E515" s="44"/>
      <c r="F515" s="15">
        <f t="shared" si="66"/>
        <v>256931.89600000001</v>
      </c>
      <c r="G515" s="15">
        <f>SUM(G426:G514)</f>
        <v>0</v>
      </c>
      <c r="H515" s="15">
        <f t="shared" ref="H515:K515" si="67">SUM(H426:H514)</f>
        <v>0</v>
      </c>
      <c r="I515" s="15">
        <f t="shared" si="67"/>
        <v>256364.89600000001</v>
      </c>
      <c r="J515" s="15">
        <f t="shared" si="67"/>
        <v>0</v>
      </c>
      <c r="K515" s="15">
        <f t="shared" si="67"/>
        <v>567</v>
      </c>
      <c r="L515" s="44"/>
      <c r="M515" s="44"/>
      <c r="N515" s="132"/>
      <c r="O515" s="109"/>
      <c r="P515" s="268"/>
      <c r="Q515" s="268"/>
      <c r="R515" s="268"/>
    </row>
    <row r="516" spans="1:18" ht="15.05" hidden="1" customHeight="1">
      <c r="A516" s="314" t="s">
        <v>848</v>
      </c>
      <c r="B516" s="315"/>
      <c r="C516" s="315"/>
      <c r="D516" s="315"/>
      <c r="E516" s="315"/>
      <c r="F516" s="315"/>
      <c r="G516" s="315"/>
      <c r="H516" s="315"/>
      <c r="I516" s="315"/>
      <c r="J516" s="315"/>
      <c r="K516" s="315"/>
      <c r="L516" s="315"/>
      <c r="M516" s="316"/>
      <c r="N516" s="38"/>
    </row>
    <row r="517" spans="1:18" ht="49.6" hidden="1" customHeight="1">
      <c r="A517" s="306" t="s">
        <v>209</v>
      </c>
      <c r="B517" s="43">
        <v>1</v>
      </c>
      <c r="C517" s="29" t="s">
        <v>210</v>
      </c>
      <c r="D517" s="43">
        <v>2023</v>
      </c>
      <c r="E517" s="43" t="s">
        <v>211</v>
      </c>
      <c r="F517" s="147">
        <f>G517+H517+I517+J517+K517</f>
        <v>77.89</v>
      </c>
      <c r="G517" s="147"/>
      <c r="H517" s="147"/>
      <c r="I517" s="147">
        <v>77.89</v>
      </c>
      <c r="J517" s="147"/>
      <c r="K517" s="147"/>
      <c r="L517" s="43" t="s">
        <v>212</v>
      </c>
      <c r="M517" s="43" t="s">
        <v>77</v>
      </c>
    </row>
    <row r="518" spans="1:18" ht="47.95" hidden="1" customHeight="1">
      <c r="A518" s="307"/>
      <c r="B518" s="43">
        <v>2</v>
      </c>
      <c r="C518" s="29" t="s">
        <v>861</v>
      </c>
      <c r="D518" s="43">
        <v>2023</v>
      </c>
      <c r="E518" s="43" t="s">
        <v>211</v>
      </c>
      <c r="F518" s="147">
        <f>G518+H518+I518+J518+K518</f>
        <v>4.5</v>
      </c>
      <c r="G518" s="147"/>
      <c r="H518" s="147"/>
      <c r="I518" s="147">
        <v>4.5</v>
      </c>
      <c r="J518" s="147"/>
      <c r="K518" s="147"/>
      <c r="L518" s="43" t="s">
        <v>862</v>
      </c>
      <c r="M518" s="43" t="s">
        <v>31</v>
      </c>
    </row>
    <row r="519" spans="1:18" ht="103.6" hidden="1" customHeight="1">
      <c r="A519" s="307"/>
      <c r="B519" s="43">
        <v>3</v>
      </c>
      <c r="C519" s="29" t="s">
        <v>865</v>
      </c>
      <c r="D519" s="43">
        <v>2023</v>
      </c>
      <c r="E519" s="43" t="s">
        <v>211</v>
      </c>
      <c r="F519" s="147">
        <f>G519+H519+I519+J519+K519</f>
        <v>48</v>
      </c>
      <c r="G519" s="147"/>
      <c r="H519" s="147"/>
      <c r="I519" s="147">
        <v>48</v>
      </c>
      <c r="J519" s="147"/>
      <c r="K519" s="147"/>
      <c r="L519" s="43" t="s">
        <v>863</v>
      </c>
      <c r="M519" s="43" t="s">
        <v>864</v>
      </c>
    </row>
    <row r="520" spans="1:18" ht="74.3" hidden="1" customHeight="1">
      <c r="A520" s="307"/>
      <c r="B520" s="43">
        <v>4</v>
      </c>
      <c r="C520" s="29" t="s">
        <v>743</v>
      </c>
      <c r="D520" s="43">
        <v>2023</v>
      </c>
      <c r="E520" s="43" t="s">
        <v>211</v>
      </c>
      <c r="F520" s="147">
        <f>G520+H520+I520+J520+K520</f>
        <v>2.7</v>
      </c>
      <c r="G520" s="147"/>
      <c r="H520" s="147"/>
      <c r="I520" s="147">
        <v>2.7</v>
      </c>
      <c r="J520" s="147"/>
      <c r="K520" s="147"/>
      <c r="L520" s="43" t="s">
        <v>214</v>
      </c>
      <c r="M520" s="43" t="s">
        <v>77</v>
      </c>
    </row>
    <row r="521" spans="1:18" ht="71.2" hidden="1" customHeight="1">
      <c r="A521" s="308"/>
      <c r="B521" s="43">
        <v>5</v>
      </c>
      <c r="C521" s="29" t="s">
        <v>213</v>
      </c>
      <c r="D521" s="43">
        <v>2023</v>
      </c>
      <c r="E521" s="43" t="s">
        <v>211</v>
      </c>
      <c r="F521" s="147">
        <f>G521+H521+I521+J521+K521</f>
        <v>31.5</v>
      </c>
      <c r="G521" s="147"/>
      <c r="H521" s="147"/>
      <c r="I521" s="147">
        <v>31.5</v>
      </c>
      <c r="J521" s="147"/>
      <c r="K521" s="147"/>
      <c r="L521" s="43" t="s">
        <v>214</v>
      </c>
      <c r="M521" s="43" t="s">
        <v>77</v>
      </c>
    </row>
    <row r="522" spans="1:18" ht="208.5" hidden="1" customHeight="1">
      <c r="A522" s="305" t="s">
        <v>666</v>
      </c>
      <c r="B522" s="43">
        <v>1</v>
      </c>
      <c r="C522" s="29" t="s">
        <v>667</v>
      </c>
      <c r="D522" s="43">
        <v>2023</v>
      </c>
      <c r="E522" s="49" t="s">
        <v>912</v>
      </c>
      <c r="F522" s="49">
        <v>0</v>
      </c>
      <c r="G522" s="49"/>
      <c r="H522" s="49"/>
      <c r="I522" s="49">
        <v>0</v>
      </c>
      <c r="J522" s="49"/>
      <c r="K522" s="49"/>
      <c r="L522" s="43" t="s">
        <v>668</v>
      </c>
      <c r="M522" s="43" t="s">
        <v>206</v>
      </c>
    </row>
    <row r="523" spans="1:18" ht="225.85" hidden="1" customHeight="1">
      <c r="A523" s="305"/>
      <c r="B523" s="43">
        <v>2</v>
      </c>
      <c r="C523" s="29" t="s">
        <v>669</v>
      </c>
      <c r="D523" s="43">
        <v>2023</v>
      </c>
      <c r="E523" s="49" t="s">
        <v>912</v>
      </c>
      <c r="F523" s="49">
        <v>0</v>
      </c>
      <c r="G523" s="49">
        <v>0</v>
      </c>
      <c r="H523" s="49">
        <v>0</v>
      </c>
      <c r="I523" s="49">
        <v>0</v>
      </c>
      <c r="J523" s="49">
        <v>0</v>
      </c>
      <c r="K523" s="49">
        <v>0</v>
      </c>
      <c r="L523" s="43" t="s">
        <v>670</v>
      </c>
      <c r="M523" s="43" t="s">
        <v>206</v>
      </c>
    </row>
    <row r="524" spans="1:18" ht="92.95" hidden="1" customHeight="1">
      <c r="A524" s="305"/>
      <c r="B524" s="43">
        <v>3</v>
      </c>
      <c r="C524" s="29" t="s">
        <v>671</v>
      </c>
      <c r="D524" s="43">
        <v>2023</v>
      </c>
      <c r="E524" s="49" t="s">
        <v>793</v>
      </c>
      <c r="F524" s="147">
        <f t="shared" ref="F524:F531" si="68">G524+H524+I524+J524+K524</f>
        <v>120</v>
      </c>
      <c r="G524" s="49"/>
      <c r="H524" s="49"/>
      <c r="I524" s="147">
        <v>120</v>
      </c>
      <c r="J524" s="49"/>
      <c r="K524" s="49"/>
      <c r="L524" s="43" t="s">
        <v>186</v>
      </c>
      <c r="M524" s="43" t="s">
        <v>142</v>
      </c>
    </row>
    <row r="525" spans="1:18" ht="94.6" hidden="1" customHeight="1">
      <c r="A525" s="305" t="s">
        <v>672</v>
      </c>
      <c r="B525" s="31">
        <v>1</v>
      </c>
      <c r="C525" s="29" t="s">
        <v>673</v>
      </c>
      <c r="D525" s="43">
        <v>2023</v>
      </c>
      <c r="E525" s="49" t="s">
        <v>793</v>
      </c>
      <c r="F525" s="147">
        <f t="shared" si="68"/>
        <v>650</v>
      </c>
      <c r="G525" s="20"/>
      <c r="H525" s="20"/>
      <c r="I525" s="147">
        <v>650</v>
      </c>
      <c r="J525" s="20"/>
      <c r="K525" s="43"/>
      <c r="L525" s="43" t="s">
        <v>674</v>
      </c>
      <c r="M525" s="43" t="s">
        <v>142</v>
      </c>
    </row>
    <row r="526" spans="1:18" ht="117" hidden="1" customHeight="1">
      <c r="A526" s="305"/>
      <c r="B526" s="31">
        <v>2</v>
      </c>
      <c r="C526" s="29" t="s">
        <v>675</v>
      </c>
      <c r="D526" s="43">
        <v>2023</v>
      </c>
      <c r="E526" s="49" t="s">
        <v>814</v>
      </c>
      <c r="F526" s="147">
        <f t="shared" si="68"/>
        <v>0</v>
      </c>
      <c r="G526" s="20"/>
      <c r="H526" s="20"/>
      <c r="I526" s="147"/>
      <c r="J526" s="20"/>
      <c r="K526" s="43"/>
      <c r="L526" s="43" t="s">
        <v>676</v>
      </c>
      <c r="M526" s="43" t="s">
        <v>677</v>
      </c>
    </row>
    <row r="527" spans="1:18" ht="153" hidden="1" customHeight="1">
      <c r="A527" s="305"/>
      <c r="B527" s="31">
        <v>3</v>
      </c>
      <c r="C527" s="29" t="s">
        <v>1003</v>
      </c>
      <c r="D527" s="43">
        <v>2023</v>
      </c>
      <c r="E527" s="49" t="s">
        <v>793</v>
      </c>
      <c r="F527" s="147">
        <f t="shared" si="68"/>
        <v>450</v>
      </c>
      <c r="G527" s="20"/>
      <c r="H527" s="20"/>
      <c r="I527" s="147">
        <v>450</v>
      </c>
      <c r="J527" s="20"/>
      <c r="K527" s="43"/>
      <c r="L527" s="43" t="s">
        <v>571</v>
      </c>
      <c r="M527" s="43" t="s">
        <v>142</v>
      </c>
    </row>
    <row r="528" spans="1:18" ht="300.8" hidden="1" customHeight="1">
      <c r="A528" s="145" t="s">
        <v>725</v>
      </c>
      <c r="B528" s="31">
        <v>1</v>
      </c>
      <c r="C528" s="29" t="s">
        <v>727</v>
      </c>
      <c r="D528" s="43">
        <v>2023</v>
      </c>
      <c r="E528" s="49" t="s">
        <v>913</v>
      </c>
      <c r="F528" s="147">
        <f t="shared" si="68"/>
        <v>100</v>
      </c>
      <c r="G528" s="20"/>
      <c r="H528" s="20"/>
      <c r="I528" s="147">
        <v>100</v>
      </c>
      <c r="J528" s="20"/>
      <c r="K528" s="43"/>
      <c r="L528" s="43" t="s">
        <v>728</v>
      </c>
      <c r="M528" s="43" t="s">
        <v>142</v>
      </c>
    </row>
    <row r="529" spans="1:13" ht="173.95" hidden="1" customHeight="1">
      <c r="A529" s="29" t="s">
        <v>772</v>
      </c>
      <c r="B529" s="43">
        <v>1</v>
      </c>
      <c r="C529" s="29" t="s">
        <v>717</v>
      </c>
      <c r="D529" s="43">
        <v>2023</v>
      </c>
      <c r="E529" s="49" t="s">
        <v>793</v>
      </c>
      <c r="F529" s="147">
        <f t="shared" si="68"/>
        <v>400</v>
      </c>
      <c r="G529" s="147"/>
      <c r="H529" s="147"/>
      <c r="I529" s="147">
        <v>400</v>
      </c>
      <c r="J529" s="147"/>
      <c r="K529" s="147"/>
      <c r="L529" s="312" t="s">
        <v>718</v>
      </c>
      <c r="M529" s="312"/>
    </row>
    <row r="530" spans="1:13" ht="101.95" hidden="1" customHeight="1">
      <c r="A530" s="29" t="s">
        <v>725</v>
      </c>
      <c r="B530" s="43">
        <v>1</v>
      </c>
      <c r="C530" s="29" t="s">
        <v>794</v>
      </c>
      <c r="D530" s="43">
        <v>2023</v>
      </c>
      <c r="E530" s="49" t="s">
        <v>793</v>
      </c>
      <c r="F530" s="147">
        <f t="shared" si="68"/>
        <v>1000</v>
      </c>
      <c r="G530" s="147"/>
      <c r="H530" s="147"/>
      <c r="I530" s="147">
        <v>1000</v>
      </c>
      <c r="J530" s="147"/>
      <c r="K530" s="147"/>
      <c r="L530" s="43"/>
      <c r="M530" s="43"/>
    </row>
    <row r="531" spans="1:13" ht="15.05" hidden="1" customHeight="1">
      <c r="A531" s="44"/>
      <c r="B531" s="44"/>
      <c r="C531" s="44" t="s">
        <v>204</v>
      </c>
      <c r="D531" s="44"/>
      <c r="E531" s="44"/>
      <c r="F531" s="15">
        <f t="shared" si="68"/>
        <v>2884.59</v>
      </c>
      <c r="G531" s="15">
        <f>SUM(G517:G530)</f>
        <v>0</v>
      </c>
      <c r="H531" s="15">
        <f t="shared" ref="H531:K531" si="69">SUM(H517:H530)</f>
        <v>0</v>
      </c>
      <c r="I531" s="15">
        <f t="shared" si="69"/>
        <v>2884.59</v>
      </c>
      <c r="J531" s="15">
        <f t="shared" si="69"/>
        <v>0</v>
      </c>
      <c r="K531" s="15">
        <f t="shared" si="69"/>
        <v>0</v>
      </c>
      <c r="L531" s="44"/>
      <c r="M531" s="44"/>
    </row>
    <row r="532" spans="1:13" ht="15.05" hidden="1" customHeight="1">
      <c r="A532" s="314" t="s">
        <v>849</v>
      </c>
      <c r="B532" s="315"/>
      <c r="C532" s="315"/>
      <c r="D532" s="315"/>
      <c r="E532" s="315"/>
      <c r="F532" s="315"/>
      <c r="G532" s="315"/>
      <c r="H532" s="315"/>
      <c r="I532" s="315"/>
      <c r="J532" s="315"/>
      <c r="K532" s="315"/>
      <c r="L532" s="315"/>
      <c r="M532" s="316"/>
    </row>
    <row r="533" spans="1:13" ht="146.30000000000001" hidden="1" customHeight="1">
      <c r="A533" s="305" t="s">
        <v>359</v>
      </c>
      <c r="B533" s="43">
        <v>1</v>
      </c>
      <c r="C533" s="11" t="s">
        <v>866</v>
      </c>
      <c r="D533" s="43">
        <v>2023</v>
      </c>
      <c r="E533" s="43" t="s">
        <v>825</v>
      </c>
      <c r="F533" s="147">
        <f>G533+H533+I533+J533+K533</f>
        <v>5000</v>
      </c>
      <c r="G533" s="44"/>
      <c r="H533" s="44"/>
      <c r="I533" s="147"/>
      <c r="J533" s="44"/>
      <c r="K533" s="147">
        <v>5000</v>
      </c>
      <c r="L533" s="27" t="s">
        <v>826</v>
      </c>
      <c r="M533" s="43" t="s">
        <v>142</v>
      </c>
    </row>
    <row r="534" spans="1:13" ht="148.6" hidden="1" customHeight="1">
      <c r="A534" s="305"/>
      <c r="B534" s="43">
        <v>2</v>
      </c>
      <c r="C534" s="11" t="s">
        <v>827</v>
      </c>
      <c r="D534" s="43">
        <v>2023</v>
      </c>
      <c r="E534" s="43" t="s">
        <v>825</v>
      </c>
      <c r="F534" s="147">
        <v>2000</v>
      </c>
      <c r="G534" s="44"/>
      <c r="H534" s="44"/>
      <c r="I534" s="147"/>
      <c r="J534" s="44"/>
      <c r="K534" s="147">
        <v>2000</v>
      </c>
      <c r="L534" s="43" t="s">
        <v>826</v>
      </c>
      <c r="M534" s="43" t="s">
        <v>142</v>
      </c>
    </row>
    <row r="535" spans="1:13" ht="147.80000000000001" hidden="1" customHeight="1">
      <c r="A535" s="305"/>
      <c r="B535" s="43">
        <v>3</v>
      </c>
      <c r="C535" s="11" t="s">
        <v>828</v>
      </c>
      <c r="D535" s="43">
        <v>2023</v>
      </c>
      <c r="E535" s="43" t="s">
        <v>825</v>
      </c>
      <c r="F535" s="147">
        <v>600</v>
      </c>
      <c r="G535" s="44"/>
      <c r="H535" s="44"/>
      <c r="I535" s="147"/>
      <c r="J535" s="44"/>
      <c r="K535" s="147">
        <v>600</v>
      </c>
      <c r="L535" s="43" t="s">
        <v>829</v>
      </c>
      <c r="M535" s="43" t="s">
        <v>830</v>
      </c>
    </row>
    <row r="536" spans="1:13" ht="19.5" hidden="1" customHeight="1">
      <c r="A536" s="44"/>
      <c r="B536" s="44"/>
      <c r="C536" s="44" t="s">
        <v>563</v>
      </c>
      <c r="D536" s="44"/>
      <c r="E536" s="44"/>
      <c r="F536" s="15">
        <f>G536+H536+I536+J536+K536</f>
        <v>7600</v>
      </c>
      <c r="G536" s="15">
        <f>SUM(G533:G535)</f>
        <v>0</v>
      </c>
      <c r="H536" s="15">
        <f t="shared" ref="H536:K536" si="70">SUM(H533:H535)</f>
        <v>0</v>
      </c>
      <c r="I536" s="15">
        <f t="shared" si="70"/>
        <v>0</v>
      </c>
      <c r="J536" s="15">
        <f t="shared" si="70"/>
        <v>0</v>
      </c>
      <c r="K536" s="15">
        <f t="shared" si="70"/>
        <v>7600</v>
      </c>
      <c r="L536" s="44"/>
      <c r="M536" s="44"/>
    </row>
    <row r="537" spans="1:13" ht="15.05" hidden="1" customHeight="1">
      <c r="A537" s="314" t="s">
        <v>714</v>
      </c>
      <c r="B537" s="315"/>
      <c r="C537" s="315"/>
      <c r="D537" s="315"/>
      <c r="E537" s="315"/>
      <c r="F537" s="315"/>
      <c r="G537" s="315"/>
      <c r="H537" s="315"/>
      <c r="I537" s="315"/>
      <c r="J537" s="315"/>
      <c r="K537" s="315"/>
      <c r="L537" s="315"/>
      <c r="M537" s="316"/>
    </row>
    <row r="538" spans="1:13" ht="15.05" hidden="1" customHeight="1">
      <c r="A538" s="314" t="s">
        <v>850</v>
      </c>
      <c r="B538" s="315"/>
      <c r="C538" s="315"/>
      <c r="D538" s="315"/>
      <c r="E538" s="315"/>
      <c r="F538" s="315"/>
      <c r="G538" s="315"/>
      <c r="H538" s="315"/>
      <c r="I538" s="315"/>
      <c r="J538" s="315"/>
      <c r="K538" s="315"/>
      <c r="L538" s="315"/>
      <c r="M538" s="316"/>
    </row>
    <row r="539" spans="1:13" ht="69.75" hidden="1" customHeight="1">
      <c r="A539" s="327" t="s">
        <v>916</v>
      </c>
      <c r="B539" s="328"/>
      <c r="C539" s="328"/>
      <c r="D539" s="328"/>
      <c r="E539" s="328"/>
      <c r="F539" s="328"/>
      <c r="G539" s="328"/>
      <c r="H539" s="328"/>
      <c r="I539" s="328"/>
      <c r="J539" s="328"/>
      <c r="K539" s="328"/>
      <c r="L539" s="328"/>
      <c r="M539" s="329"/>
    </row>
    <row r="540" spans="1:13" ht="32.25" hidden="1" customHeight="1">
      <c r="A540" s="305" t="s">
        <v>319</v>
      </c>
      <c r="B540" s="44"/>
      <c r="C540" s="40" t="s">
        <v>310</v>
      </c>
      <c r="D540" s="44"/>
      <c r="E540" s="44"/>
      <c r="F540" s="44"/>
      <c r="G540" s="44"/>
      <c r="H540" s="44"/>
      <c r="I540" s="44"/>
      <c r="J540" s="44"/>
      <c r="K540" s="44"/>
      <c r="L540" s="44"/>
      <c r="M540" s="44"/>
    </row>
    <row r="541" spans="1:13" ht="102.8" hidden="1" customHeight="1">
      <c r="A541" s="305"/>
      <c r="B541" s="205">
        <v>1</v>
      </c>
      <c r="C541" s="206" t="s">
        <v>738</v>
      </c>
      <c r="D541" s="205">
        <v>2023</v>
      </c>
      <c r="E541" s="205" t="s">
        <v>311</v>
      </c>
      <c r="F541" s="207">
        <f>G541+H541+I541+J541+K541</f>
        <v>0</v>
      </c>
      <c r="G541" s="207"/>
      <c r="H541" s="207"/>
      <c r="I541" s="207"/>
      <c r="J541" s="207"/>
      <c r="K541" s="208"/>
      <c r="L541" s="205" t="s">
        <v>820</v>
      </c>
      <c r="M541" s="205" t="s">
        <v>312</v>
      </c>
    </row>
    <row r="542" spans="1:13" ht="30.8" hidden="1" customHeight="1">
      <c r="A542" s="305" t="s">
        <v>314</v>
      </c>
      <c r="B542" s="209"/>
      <c r="C542" s="211" t="s">
        <v>313</v>
      </c>
      <c r="D542" s="209"/>
      <c r="E542" s="209"/>
      <c r="F542" s="209"/>
      <c r="G542" s="209"/>
      <c r="H542" s="209"/>
      <c r="I542" s="209"/>
      <c r="J542" s="209"/>
      <c r="K542" s="209"/>
      <c r="L542" s="209"/>
      <c r="M542" s="209"/>
    </row>
    <row r="543" spans="1:13" ht="180.85" hidden="1" customHeight="1">
      <c r="A543" s="305"/>
      <c r="B543" s="22">
        <v>1</v>
      </c>
      <c r="C543" s="21" t="s">
        <v>315</v>
      </c>
      <c r="D543" s="22">
        <v>2023</v>
      </c>
      <c r="E543" s="22" t="s">
        <v>815</v>
      </c>
      <c r="F543" s="212">
        <f>G543+H543+I543+J543+K543</f>
        <v>90</v>
      </c>
      <c r="G543" s="212"/>
      <c r="H543" s="212"/>
      <c r="I543" s="212">
        <v>90</v>
      </c>
      <c r="J543" s="212"/>
      <c r="K543" s="73"/>
      <c r="L543" s="22" t="s">
        <v>318</v>
      </c>
      <c r="M543" s="22" t="s">
        <v>316</v>
      </c>
    </row>
    <row r="544" spans="1:13" ht="148.6" hidden="1" customHeight="1">
      <c r="A544" s="305"/>
      <c r="B544" s="22">
        <v>2</v>
      </c>
      <c r="C544" s="21" t="s">
        <v>317</v>
      </c>
      <c r="D544" s="22">
        <v>2023</v>
      </c>
      <c r="E544" s="22" t="s">
        <v>813</v>
      </c>
      <c r="F544" s="212">
        <f>G544+H544+I544+J544+K544</f>
        <v>60</v>
      </c>
      <c r="G544" s="212"/>
      <c r="H544" s="212"/>
      <c r="I544" s="212">
        <v>60</v>
      </c>
      <c r="J544" s="213"/>
      <c r="K544" s="214"/>
      <c r="L544" s="22" t="s">
        <v>739</v>
      </c>
      <c r="M544" s="22" t="s">
        <v>740</v>
      </c>
    </row>
    <row r="545" spans="1:13" ht="99" hidden="1" customHeight="1">
      <c r="A545" s="305" t="s">
        <v>321</v>
      </c>
      <c r="B545" s="209"/>
      <c r="C545" s="211" t="s">
        <v>320</v>
      </c>
      <c r="D545" s="209"/>
      <c r="E545" s="209"/>
      <c r="F545" s="209"/>
      <c r="G545" s="209"/>
      <c r="H545" s="209"/>
      <c r="I545" s="209"/>
      <c r="J545" s="209"/>
      <c r="K545" s="209"/>
      <c r="L545" s="209"/>
      <c r="M545" s="209"/>
    </row>
    <row r="546" spans="1:13" ht="146.30000000000001" hidden="1" customHeight="1">
      <c r="A546" s="305"/>
      <c r="B546" s="22">
        <v>1</v>
      </c>
      <c r="C546" s="21" t="s">
        <v>322</v>
      </c>
      <c r="D546" s="22">
        <v>2023</v>
      </c>
      <c r="E546" s="22" t="s">
        <v>813</v>
      </c>
      <c r="F546" s="216">
        <f t="shared" ref="F546:F551" si="71">G546+H546+I546+J546+K546</f>
        <v>2500</v>
      </c>
      <c r="G546" s="216"/>
      <c r="H546" s="216"/>
      <c r="I546" s="216">
        <v>2500</v>
      </c>
      <c r="J546" s="73"/>
      <c r="K546" s="73"/>
      <c r="L546" s="22" t="s">
        <v>330</v>
      </c>
      <c r="M546" s="22" t="s">
        <v>323</v>
      </c>
    </row>
    <row r="547" spans="1:13" ht="160.55000000000001" hidden="1" customHeight="1">
      <c r="A547" s="305"/>
      <c r="B547" s="22">
        <v>2</v>
      </c>
      <c r="C547" s="21" t="s">
        <v>744</v>
      </c>
      <c r="D547" s="22">
        <v>2023</v>
      </c>
      <c r="E547" s="22" t="s">
        <v>813</v>
      </c>
      <c r="F547" s="216">
        <f t="shared" si="71"/>
        <v>499</v>
      </c>
      <c r="G547" s="216"/>
      <c r="H547" s="216"/>
      <c r="I547" s="216">
        <v>499</v>
      </c>
      <c r="J547" s="73"/>
      <c r="K547" s="73"/>
      <c r="L547" s="22" t="s">
        <v>331</v>
      </c>
      <c r="M547" s="22" t="s">
        <v>976</v>
      </c>
    </row>
    <row r="548" spans="1:13" ht="196.55" hidden="1" customHeight="1">
      <c r="A548" s="305"/>
      <c r="B548" s="205">
        <v>3</v>
      </c>
      <c r="C548" s="206" t="s">
        <v>324</v>
      </c>
      <c r="D548" s="205">
        <v>2023</v>
      </c>
      <c r="E548" s="205" t="s">
        <v>816</v>
      </c>
      <c r="F548" s="207">
        <f t="shared" si="71"/>
        <v>0</v>
      </c>
      <c r="G548" s="207"/>
      <c r="H548" s="207"/>
      <c r="I548" s="207"/>
      <c r="J548" s="208"/>
      <c r="K548" s="208"/>
      <c r="L548" s="205" t="s">
        <v>332</v>
      </c>
      <c r="M548" s="205" t="s">
        <v>325</v>
      </c>
    </row>
    <row r="549" spans="1:13" ht="145.5" hidden="1" customHeight="1">
      <c r="A549" s="305"/>
      <c r="B549" s="205">
        <v>4</v>
      </c>
      <c r="C549" s="206" t="s">
        <v>326</v>
      </c>
      <c r="D549" s="205">
        <v>2023</v>
      </c>
      <c r="E549" s="205" t="s">
        <v>813</v>
      </c>
      <c r="F549" s="207">
        <f t="shared" si="71"/>
        <v>0</v>
      </c>
      <c r="G549" s="207"/>
      <c r="H549" s="207"/>
      <c r="I549" s="207"/>
      <c r="J549" s="208"/>
      <c r="K549" s="208"/>
      <c r="L549" s="208" t="s">
        <v>333</v>
      </c>
      <c r="M549" s="205" t="s">
        <v>327</v>
      </c>
    </row>
    <row r="550" spans="1:13" ht="144.85" hidden="1" customHeight="1">
      <c r="A550" s="305"/>
      <c r="B550" s="22">
        <v>3</v>
      </c>
      <c r="C550" s="21" t="s">
        <v>328</v>
      </c>
      <c r="D550" s="22">
        <v>2023</v>
      </c>
      <c r="E550" s="22" t="s">
        <v>813</v>
      </c>
      <c r="F550" s="216">
        <f t="shared" si="71"/>
        <v>500</v>
      </c>
      <c r="G550" s="216"/>
      <c r="H550" s="216"/>
      <c r="I550" s="216">
        <v>500</v>
      </c>
      <c r="J550" s="73"/>
      <c r="K550" s="73"/>
      <c r="L550" s="22" t="s">
        <v>334</v>
      </c>
      <c r="M550" s="22" t="s">
        <v>329</v>
      </c>
    </row>
    <row r="551" spans="1:13" ht="182.3" hidden="1" customHeight="1">
      <c r="A551" s="305"/>
      <c r="B551" s="22">
        <v>4</v>
      </c>
      <c r="C551" s="21" t="s">
        <v>741</v>
      </c>
      <c r="D551" s="22">
        <v>2023</v>
      </c>
      <c r="E551" s="22" t="s">
        <v>813</v>
      </c>
      <c r="F551" s="216">
        <f t="shared" si="71"/>
        <v>100</v>
      </c>
      <c r="G551" s="216"/>
      <c r="H551" s="216"/>
      <c r="I551" s="217">
        <v>100</v>
      </c>
      <c r="J551" s="73"/>
      <c r="K551" s="73"/>
      <c r="L551" s="22" t="s">
        <v>749</v>
      </c>
      <c r="M551" s="22" t="s">
        <v>325</v>
      </c>
    </row>
    <row r="552" spans="1:13" ht="69.05" hidden="1" customHeight="1">
      <c r="A552" s="305" t="s">
        <v>720</v>
      </c>
      <c r="B552" s="209"/>
      <c r="C552" s="211" t="s">
        <v>335</v>
      </c>
      <c r="D552" s="209"/>
      <c r="E552" s="209"/>
      <c r="F552" s="209"/>
      <c r="G552" s="209"/>
      <c r="H552" s="209"/>
      <c r="I552" s="209"/>
      <c r="J552" s="209"/>
      <c r="K552" s="209"/>
      <c r="L552" s="209"/>
      <c r="M552" s="209"/>
    </row>
    <row r="553" spans="1:13" ht="149.25" hidden="1" customHeight="1">
      <c r="A553" s="305"/>
      <c r="B553" s="22">
        <v>1</v>
      </c>
      <c r="C553" s="21" t="s">
        <v>336</v>
      </c>
      <c r="D553" s="22">
        <v>2023</v>
      </c>
      <c r="E553" s="22" t="s">
        <v>813</v>
      </c>
      <c r="F553" s="73">
        <f>G553+H553+I553+J553+K553</f>
        <v>300</v>
      </c>
      <c r="G553" s="73"/>
      <c r="H553" s="73"/>
      <c r="I553" s="73">
        <v>300</v>
      </c>
      <c r="J553" s="73"/>
      <c r="K553" s="73"/>
      <c r="L553" s="22" t="s">
        <v>340</v>
      </c>
      <c r="M553" s="22" t="s">
        <v>337</v>
      </c>
    </row>
    <row r="554" spans="1:13" ht="177.75" hidden="1" customHeight="1">
      <c r="A554" s="305"/>
      <c r="B554" s="22">
        <v>2</v>
      </c>
      <c r="C554" s="21" t="s">
        <v>338</v>
      </c>
      <c r="D554" s="22">
        <v>2023</v>
      </c>
      <c r="E554" s="22" t="s">
        <v>813</v>
      </c>
      <c r="F554" s="216">
        <f>G554+H554+I554+J554+K554</f>
        <v>500</v>
      </c>
      <c r="G554" s="216"/>
      <c r="H554" s="216"/>
      <c r="I554" s="216">
        <v>500</v>
      </c>
      <c r="J554" s="73"/>
      <c r="K554" s="73"/>
      <c r="L554" s="22" t="s">
        <v>341</v>
      </c>
      <c r="M554" s="22" t="s">
        <v>344</v>
      </c>
    </row>
    <row r="555" spans="1:13" ht="180.85" hidden="1" customHeight="1">
      <c r="A555" s="305"/>
      <c r="B555" s="22">
        <v>3</v>
      </c>
      <c r="C555" s="21" t="s">
        <v>797</v>
      </c>
      <c r="D555" s="22">
        <v>2023</v>
      </c>
      <c r="E555" s="22" t="s">
        <v>817</v>
      </c>
      <c r="F555" s="216">
        <f>G555+H555+I555+J555+K555</f>
        <v>100</v>
      </c>
      <c r="G555" s="73"/>
      <c r="H555" s="73"/>
      <c r="I555" s="227">
        <v>100</v>
      </c>
      <c r="J555" s="73"/>
      <c r="K555" s="73"/>
      <c r="L555" s="22" t="s">
        <v>342</v>
      </c>
      <c r="M555" s="22" t="s">
        <v>798</v>
      </c>
    </row>
    <row r="556" spans="1:13" ht="182.3" hidden="1" customHeight="1">
      <c r="A556" s="305"/>
      <c r="B556" s="161">
        <v>4</v>
      </c>
      <c r="C556" s="21" t="s">
        <v>339</v>
      </c>
      <c r="D556" s="22">
        <v>2023</v>
      </c>
      <c r="E556" s="22" t="s">
        <v>817</v>
      </c>
      <c r="F556" s="216">
        <f>G556+H556+I556+J556+K556</f>
        <v>4950</v>
      </c>
      <c r="G556" s="216"/>
      <c r="H556" s="216"/>
      <c r="I556" s="227">
        <v>4950</v>
      </c>
      <c r="J556" s="73"/>
      <c r="K556" s="73"/>
      <c r="L556" s="22" t="s">
        <v>343</v>
      </c>
      <c r="M556" s="22" t="s">
        <v>977</v>
      </c>
    </row>
    <row r="557" spans="1:13" ht="63" hidden="1" customHeight="1">
      <c r="A557" s="44"/>
      <c r="B557" s="209"/>
      <c r="C557" s="211" t="s">
        <v>345</v>
      </c>
      <c r="D557" s="209"/>
      <c r="E557" s="209"/>
      <c r="F557" s="209"/>
      <c r="G557" s="209"/>
      <c r="H557" s="209"/>
      <c r="I557" s="209"/>
      <c r="J557" s="209"/>
      <c r="K557" s="209"/>
      <c r="L557" s="209"/>
      <c r="M557" s="209"/>
    </row>
    <row r="558" spans="1:13" ht="148.6" hidden="1" customHeight="1">
      <c r="A558" s="29" t="s">
        <v>349</v>
      </c>
      <c r="B558" s="210">
        <v>1</v>
      </c>
      <c r="C558" s="206" t="s">
        <v>346</v>
      </c>
      <c r="D558" s="205">
        <v>2023</v>
      </c>
      <c r="E558" s="205" t="s">
        <v>813</v>
      </c>
      <c r="F558" s="207">
        <f t="shared" ref="F558:F563" si="72">G558+H558+I558+J558+K558</f>
        <v>0</v>
      </c>
      <c r="G558" s="208"/>
      <c r="H558" s="208"/>
      <c r="I558" s="207"/>
      <c r="J558" s="208"/>
      <c r="K558" s="208"/>
      <c r="L558" s="205" t="s">
        <v>353</v>
      </c>
      <c r="M558" s="205" t="s">
        <v>142</v>
      </c>
    </row>
    <row r="559" spans="1:13" ht="175.6" hidden="1" customHeight="1">
      <c r="A559" s="29" t="s">
        <v>350</v>
      </c>
      <c r="B559" s="161">
        <v>1</v>
      </c>
      <c r="C559" s="21" t="s">
        <v>347</v>
      </c>
      <c r="D559" s="22">
        <v>2023</v>
      </c>
      <c r="E559" s="22" t="s">
        <v>818</v>
      </c>
      <c r="F559" s="216">
        <f t="shared" si="72"/>
        <v>50</v>
      </c>
      <c r="G559" s="73"/>
      <c r="H559" s="73"/>
      <c r="I559" s="216">
        <v>50</v>
      </c>
      <c r="J559" s="73"/>
      <c r="K559" s="73"/>
      <c r="L559" s="22" t="s">
        <v>354</v>
      </c>
      <c r="M559" s="22" t="s">
        <v>28</v>
      </c>
    </row>
    <row r="560" spans="1:13" ht="181.5" hidden="1" customHeight="1">
      <c r="A560" s="29" t="s">
        <v>351</v>
      </c>
      <c r="B560" s="22">
        <v>1</v>
      </c>
      <c r="C560" s="21" t="s">
        <v>348</v>
      </c>
      <c r="D560" s="22">
        <v>2023</v>
      </c>
      <c r="E560" s="22" t="s">
        <v>818</v>
      </c>
      <c r="F560" s="216">
        <f t="shared" si="72"/>
        <v>12</v>
      </c>
      <c r="G560" s="73"/>
      <c r="H560" s="73"/>
      <c r="I560" s="216">
        <v>12</v>
      </c>
      <c r="J560" s="73"/>
      <c r="K560" s="73"/>
      <c r="L560" s="22" t="s">
        <v>358</v>
      </c>
      <c r="M560" s="22" t="s">
        <v>919</v>
      </c>
    </row>
    <row r="561" spans="1:18" ht="146.30000000000001" hidden="1" customHeight="1">
      <c r="A561" s="305" t="s">
        <v>352</v>
      </c>
      <c r="B561" s="205">
        <v>1</v>
      </c>
      <c r="C561" s="206" t="s">
        <v>581</v>
      </c>
      <c r="D561" s="205">
        <v>2023</v>
      </c>
      <c r="E561" s="205" t="s">
        <v>813</v>
      </c>
      <c r="F561" s="207">
        <f t="shared" si="72"/>
        <v>0</v>
      </c>
      <c r="G561" s="208"/>
      <c r="H561" s="208"/>
      <c r="I561" s="207"/>
      <c r="J561" s="208"/>
      <c r="K561" s="208"/>
      <c r="L561" s="205" t="s">
        <v>355</v>
      </c>
      <c r="M561" s="205" t="s">
        <v>142</v>
      </c>
    </row>
    <row r="562" spans="1:18" ht="150.05000000000001" hidden="1" customHeight="1">
      <c r="A562" s="305"/>
      <c r="B562" s="210">
        <v>2</v>
      </c>
      <c r="C562" s="206" t="s">
        <v>582</v>
      </c>
      <c r="D562" s="205">
        <v>2023</v>
      </c>
      <c r="E562" s="205" t="s">
        <v>813</v>
      </c>
      <c r="F562" s="207">
        <f t="shared" si="72"/>
        <v>0</v>
      </c>
      <c r="G562" s="208"/>
      <c r="H562" s="208"/>
      <c r="I562" s="207"/>
      <c r="J562" s="208"/>
      <c r="K562" s="208"/>
      <c r="L562" s="205" t="s">
        <v>356</v>
      </c>
      <c r="M562" s="205" t="s">
        <v>142</v>
      </c>
    </row>
    <row r="563" spans="1:18" ht="15.05" hidden="1" customHeight="1">
      <c r="A563" s="44"/>
      <c r="B563" s="44"/>
      <c r="C563" s="44" t="s">
        <v>391</v>
      </c>
      <c r="D563" s="44"/>
      <c r="E563" s="44"/>
      <c r="F563" s="15">
        <f t="shared" si="72"/>
        <v>9661</v>
      </c>
      <c r="G563" s="15">
        <f>SUM(G541:G562)</f>
        <v>0</v>
      </c>
      <c r="H563" s="15">
        <f t="shared" ref="H563:K563" si="73">SUM(H541:H562)</f>
        <v>0</v>
      </c>
      <c r="I563" s="15">
        <f t="shared" si="73"/>
        <v>9661</v>
      </c>
      <c r="J563" s="15">
        <f t="shared" si="73"/>
        <v>0</v>
      </c>
      <c r="K563" s="15">
        <f t="shared" si="73"/>
        <v>0</v>
      </c>
      <c r="L563" s="44"/>
      <c r="M563" s="44"/>
    </row>
    <row r="564" spans="1:18" ht="15.05" hidden="1" customHeight="1">
      <c r="A564" s="314" t="s">
        <v>851</v>
      </c>
      <c r="B564" s="315"/>
      <c r="C564" s="315"/>
      <c r="D564" s="315"/>
      <c r="E564" s="315"/>
      <c r="F564" s="315"/>
      <c r="G564" s="315"/>
      <c r="H564" s="315"/>
      <c r="I564" s="315"/>
      <c r="J564" s="315"/>
      <c r="K564" s="315"/>
      <c r="L564" s="315"/>
      <c r="M564" s="316"/>
    </row>
    <row r="565" spans="1:18" ht="60.75" hidden="1" customHeight="1">
      <c r="A565" s="305" t="s">
        <v>709</v>
      </c>
      <c r="B565" s="43">
        <v>1</v>
      </c>
      <c r="C565" s="29" t="s">
        <v>710</v>
      </c>
      <c r="D565" s="43">
        <v>2023</v>
      </c>
      <c r="E565" s="43" t="s">
        <v>914</v>
      </c>
      <c r="F565" s="32">
        <f>G565+H565+I565+J565+K565</f>
        <v>3000</v>
      </c>
      <c r="G565" s="43"/>
      <c r="H565" s="43"/>
      <c r="I565" s="147">
        <v>900</v>
      </c>
      <c r="J565" s="43"/>
      <c r="K565" s="65">
        <v>2100</v>
      </c>
      <c r="L565" s="43" t="s">
        <v>713</v>
      </c>
      <c r="M565" s="66">
        <v>2.5000000000000001E-2</v>
      </c>
    </row>
    <row r="566" spans="1:18" ht="180.85" hidden="1" customHeight="1">
      <c r="A566" s="305"/>
      <c r="B566" s="43">
        <v>2</v>
      </c>
      <c r="C566" s="29" t="s">
        <v>711</v>
      </c>
      <c r="D566" s="43">
        <v>2023</v>
      </c>
      <c r="E566" s="43" t="s">
        <v>915</v>
      </c>
      <c r="F566" s="32">
        <f>G566+H566+I566+J566+K566</f>
        <v>300</v>
      </c>
      <c r="G566" s="43"/>
      <c r="H566" s="43"/>
      <c r="I566" s="147">
        <v>300</v>
      </c>
      <c r="J566" s="43"/>
      <c r="K566" s="43"/>
      <c r="L566" s="43" t="s">
        <v>712</v>
      </c>
      <c r="M566" s="43" t="s">
        <v>206</v>
      </c>
    </row>
    <row r="567" spans="1:18" ht="15.05" hidden="1" customHeight="1">
      <c r="A567" s="3"/>
      <c r="B567" s="3"/>
      <c r="C567" s="44" t="s">
        <v>357</v>
      </c>
      <c r="D567" s="44"/>
      <c r="E567" s="44"/>
      <c r="F567" s="15">
        <f>G567+H567+I567+J567+K567</f>
        <v>3300</v>
      </c>
      <c r="G567" s="15">
        <f>SUM(G565:G566)</f>
        <v>0</v>
      </c>
      <c r="H567" s="15">
        <f t="shared" ref="H567:K567" si="74">SUM(H565:H566)</f>
        <v>0</v>
      </c>
      <c r="I567" s="15">
        <f t="shared" si="74"/>
        <v>1200</v>
      </c>
      <c r="J567" s="15">
        <f t="shared" si="74"/>
        <v>0</v>
      </c>
      <c r="K567" s="15">
        <f t="shared" si="74"/>
        <v>2100</v>
      </c>
      <c r="L567" s="3"/>
      <c r="M567" s="3"/>
    </row>
    <row r="568" spans="1:18" s="4" customFormat="1" ht="15.0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9"/>
      <c r="Q568" s="269"/>
      <c r="R568" s="269"/>
    </row>
    <row r="569" spans="1:18" hidden="1">
      <c r="A569" s="103"/>
      <c r="B569" s="104"/>
      <c r="C569" s="103"/>
      <c r="D569" s="104"/>
      <c r="E569" s="104"/>
      <c r="F569" s="82"/>
      <c r="G569" s="82"/>
      <c r="H569" s="82"/>
      <c r="I569" s="82"/>
      <c r="J569" s="82"/>
      <c r="K569" s="82"/>
      <c r="L569" s="103"/>
      <c r="M569" s="104"/>
    </row>
    <row r="570" spans="1:18" hidden="1">
      <c r="A570" s="103"/>
      <c r="B570" s="104"/>
      <c r="C570" s="103"/>
      <c r="D570" s="104"/>
      <c r="E570" s="104"/>
      <c r="F570" s="82"/>
      <c r="G570" s="82"/>
      <c r="H570" s="82"/>
      <c r="I570" s="82"/>
      <c r="J570" s="82"/>
      <c r="K570" s="82"/>
      <c r="L570" s="103"/>
      <c r="M570" s="104"/>
    </row>
    <row r="571" spans="1:18" hidden="1">
      <c r="F571" s="167"/>
      <c r="G571" s="167"/>
      <c r="H571" s="167"/>
      <c r="I571" s="167"/>
      <c r="J571" s="167"/>
      <c r="K571" s="167"/>
    </row>
    <row r="572" spans="1:18" hidden="1">
      <c r="F572" s="166">
        <v>1123632.1369999999</v>
      </c>
      <c r="G572" s="166">
        <v>347128.45400000003</v>
      </c>
      <c r="H572" s="166">
        <v>24967.812000000002</v>
      </c>
      <c r="I572" s="166">
        <v>721254.87099999993</v>
      </c>
      <c r="J572" s="166">
        <v>270</v>
      </c>
      <c r="K572" s="166">
        <v>30011</v>
      </c>
    </row>
    <row r="573" spans="1:18" hidden="1"/>
    <row r="574" spans="1:18" hidden="1">
      <c r="F574" s="6" t="e">
        <f>F572-F568</f>
        <v>#REF!</v>
      </c>
      <c r="G574" s="6" t="e">
        <f t="shared" ref="G574:K574" si="75">G572-G568</f>
        <v>#REF!</v>
      </c>
      <c r="H574" s="6" t="e">
        <f t="shared" si="75"/>
        <v>#REF!</v>
      </c>
      <c r="I574" s="6" t="e">
        <f t="shared" si="75"/>
        <v>#REF!</v>
      </c>
      <c r="J574" s="6" t="e">
        <f t="shared" si="75"/>
        <v>#REF!</v>
      </c>
      <c r="K574" s="6" t="e">
        <f t="shared" si="75"/>
        <v>#REF!</v>
      </c>
    </row>
    <row r="575" spans="1:18" hidden="1"/>
    <row r="576" spans="1:18" hidden="1"/>
    <row r="578" spans="1:13" ht="29.95" customHeight="1">
      <c r="J578" s="302"/>
      <c r="K578" s="302"/>
      <c r="L578" s="302"/>
    </row>
    <row r="579" spans="1:13">
      <c r="A579" s="64"/>
      <c r="B579" s="64"/>
      <c r="C579" s="64"/>
      <c r="D579" s="64"/>
      <c r="G579" s="74"/>
      <c r="H579" s="74"/>
      <c r="I579" s="74"/>
      <c r="J579" s="74"/>
      <c r="K579" s="74"/>
      <c r="L579" s="75"/>
      <c r="M579" s="64"/>
    </row>
    <row r="580" spans="1:13">
      <c r="A580" s="64"/>
      <c r="B580" s="64"/>
      <c r="C580" s="64"/>
      <c r="D580" s="64"/>
      <c r="E580" s="83"/>
      <c r="L580" s="75"/>
      <c r="M580" s="64"/>
    </row>
    <row r="582" spans="1:13">
      <c r="A582" s="64"/>
      <c r="B582" s="64"/>
      <c r="C582" s="64"/>
      <c r="D582" s="64"/>
      <c r="F582" s="84"/>
      <c r="G582" s="85"/>
      <c r="H582" s="85"/>
      <c r="I582" s="85"/>
      <c r="J582" s="85"/>
      <c r="K582" s="85"/>
      <c r="M582" s="64"/>
    </row>
    <row r="583" spans="1:13">
      <c r="L583" s="292"/>
    </row>
    <row r="599" spans="1:13">
      <c r="A599" s="64"/>
      <c r="B599" s="64"/>
      <c r="C599" s="64"/>
      <c r="D599" s="64"/>
      <c r="E599" s="64"/>
      <c r="F599" s="74"/>
      <c r="G599" s="64"/>
      <c r="H599" s="64"/>
      <c r="I599" s="64"/>
      <c r="J599" s="64"/>
      <c r="K599" s="64"/>
      <c r="L599" s="64"/>
      <c r="M599" s="64"/>
    </row>
    <row r="600" spans="1:13">
      <c r="A600" s="64"/>
      <c r="B600" s="64"/>
      <c r="C600" s="64"/>
      <c r="D600" s="64"/>
      <c r="E600" s="64"/>
      <c r="F600" s="76"/>
      <c r="G600" s="64"/>
      <c r="H600" s="64"/>
      <c r="I600" s="64"/>
      <c r="J600" s="64"/>
      <c r="K600" s="64"/>
      <c r="L600" s="64"/>
      <c r="M600" s="64"/>
    </row>
    <row r="602" spans="1:13">
      <c r="A602" s="64"/>
      <c r="B602" s="64"/>
      <c r="C602" s="64"/>
      <c r="D602" s="64"/>
      <c r="E602" s="64"/>
      <c r="F602" s="77"/>
      <c r="G602" s="64"/>
      <c r="H602" s="64"/>
      <c r="I602" s="64"/>
      <c r="J602" s="64"/>
      <c r="K602" s="64"/>
      <c r="L602" s="64"/>
      <c r="M602" s="64"/>
    </row>
  </sheetData>
  <mergeCells count="170">
    <mergeCell ref="B142:B144"/>
    <mergeCell ref="B145:B147"/>
    <mergeCell ref="B148:B150"/>
    <mergeCell ref="B151:B153"/>
    <mergeCell ref="B154:B156"/>
    <mergeCell ref="A142:A156"/>
    <mergeCell ref="B116:B118"/>
    <mergeCell ref="B120:B122"/>
    <mergeCell ref="B123:B125"/>
    <mergeCell ref="B126:B128"/>
    <mergeCell ref="B129:B131"/>
    <mergeCell ref="B132:B134"/>
    <mergeCell ref="B136:B138"/>
    <mergeCell ref="B139:B141"/>
    <mergeCell ref="A26:A141"/>
    <mergeCell ref="B87:B89"/>
    <mergeCell ref="B91:B93"/>
    <mergeCell ref="B94:B96"/>
    <mergeCell ref="B100:B102"/>
    <mergeCell ref="B103:B105"/>
    <mergeCell ref="B106:B108"/>
    <mergeCell ref="B110:B112"/>
    <mergeCell ref="B113:B115"/>
    <mergeCell ref="C148:C150"/>
    <mergeCell ref="C151:C153"/>
    <mergeCell ref="C154:C156"/>
    <mergeCell ref="C20:C22"/>
    <mergeCell ref="B17:B19"/>
    <mergeCell ref="B20:B22"/>
    <mergeCell ref="B23:B25"/>
    <mergeCell ref="B27:B29"/>
    <mergeCell ref="B30:B32"/>
    <mergeCell ref="B34:B36"/>
    <mergeCell ref="B40:B42"/>
    <mergeCell ref="B43:B45"/>
    <mergeCell ref="B46:B48"/>
    <mergeCell ref="B50:B52"/>
    <mergeCell ref="B53:B55"/>
    <mergeCell ref="B56:B58"/>
    <mergeCell ref="B60:B62"/>
    <mergeCell ref="B63:B65"/>
    <mergeCell ref="B67:B69"/>
    <mergeCell ref="B70:B72"/>
    <mergeCell ref="B73:B75"/>
    <mergeCell ref="B77:B79"/>
    <mergeCell ref="B80:B82"/>
    <mergeCell ref="B84:B86"/>
    <mergeCell ref="C120:C122"/>
    <mergeCell ref="C123:C125"/>
    <mergeCell ref="C126:C128"/>
    <mergeCell ref="C129:C131"/>
    <mergeCell ref="C132:C134"/>
    <mergeCell ref="C136:C138"/>
    <mergeCell ref="C139:C141"/>
    <mergeCell ref="C142:C144"/>
    <mergeCell ref="C145:C147"/>
    <mergeCell ref="C100:C102"/>
    <mergeCell ref="C103:C105"/>
    <mergeCell ref="C106:C108"/>
    <mergeCell ref="C110:C112"/>
    <mergeCell ref="C113:C115"/>
    <mergeCell ref="C116:C118"/>
    <mergeCell ref="C63:C65"/>
    <mergeCell ref="C67:C69"/>
    <mergeCell ref="C70:C72"/>
    <mergeCell ref="C73:C75"/>
    <mergeCell ref="C77:C79"/>
    <mergeCell ref="C80:C82"/>
    <mergeCell ref="C84:C86"/>
    <mergeCell ref="C87:C89"/>
    <mergeCell ref="C91:C93"/>
    <mergeCell ref="C11:C13"/>
    <mergeCell ref="B11:B13"/>
    <mergeCell ref="C14:C16"/>
    <mergeCell ref="B14:B16"/>
    <mergeCell ref="C17:C19"/>
    <mergeCell ref="A10:A25"/>
    <mergeCell ref="B37:B39"/>
    <mergeCell ref="C37:C39"/>
    <mergeCell ref="B97:B99"/>
    <mergeCell ref="C97:C99"/>
    <mergeCell ref="C23:C25"/>
    <mergeCell ref="C27:C29"/>
    <mergeCell ref="C30:C32"/>
    <mergeCell ref="C34:C36"/>
    <mergeCell ref="C40:C42"/>
    <mergeCell ref="C43:C45"/>
    <mergeCell ref="C46:C48"/>
    <mergeCell ref="C50:C52"/>
    <mergeCell ref="C53:C55"/>
    <mergeCell ref="C94:C96"/>
    <mergeCell ref="C56:C58"/>
    <mergeCell ref="C60:C62"/>
    <mergeCell ref="A236:M236"/>
    <mergeCell ref="A262:A263"/>
    <mergeCell ref="A271:M271"/>
    <mergeCell ref="A161:M161"/>
    <mergeCell ref="A162:A181"/>
    <mergeCell ref="A183:M183"/>
    <mergeCell ref="A184:A233"/>
    <mergeCell ref="L228:M228"/>
    <mergeCell ref="A237:M237"/>
    <mergeCell ref="D254:D259"/>
    <mergeCell ref="E254:E259"/>
    <mergeCell ref="B254:B259"/>
    <mergeCell ref="A238:A261"/>
    <mergeCell ref="A4:M4"/>
    <mergeCell ref="A5:A8"/>
    <mergeCell ref="B5:B8"/>
    <mergeCell ref="C5:C8"/>
    <mergeCell ref="D5:D8"/>
    <mergeCell ref="E5:E8"/>
    <mergeCell ref="L7:L8"/>
    <mergeCell ref="H7:I7"/>
    <mergeCell ref="J7:J8"/>
    <mergeCell ref="K7:K8"/>
    <mergeCell ref="G6:K6"/>
    <mergeCell ref="F5:K5"/>
    <mergeCell ref="L5:M6"/>
    <mergeCell ref="M7:M8"/>
    <mergeCell ref="F6:F8"/>
    <mergeCell ref="G7:G8"/>
    <mergeCell ref="A565:A566"/>
    <mergeCell ref="A516:M516"/>
    <mergeCell ref="C491:C492"/>
    <mergeCell ref="D491:D492"/>
    <mergeCell ref="E491:E492"/>
    <mergeCell ref="F491:F492"/>
    <mergeCell ref="I491:I492"/>
    <mergeCell ref="J491:J492"/>
    <mergeCell ref="K491:K492"/>
    <mergeCell ref="L491:L492"/>
    <mergeCell ref="M491:M492"/>
    <mergeCell ref="G491:G492"/>
    <mergeCell ref="H491:H492"/>
    <mergeCell ref="B491:B492"/>
    <mergeCell ref="A540:A541"/>
    <mergeCell ref="A545:A551"/>
    <mergeCell ref="A552:A556"/>
    <mergeCell ref="A561:A562"/>
    <mergeCell ref="A564:M564"/>
    <mergeCell ref="A542:A544"/>
    <mergeCell ref="A537:M537"/>
    <mergeCell ref="A538:M538"/>
    <mergeCell ref="A539:M539"/>
    <mergeCell ref="A532:M532"/>
    <mergeCell ref="A157:C160"/>
    <mergeCell ref="J578:L578"/>
    <mergeCell ref="S50:T50"/>
    <mergeCell ref="A533:A535"/>
    <mergeCell ref="A442:A444"/>
    <mergeCell ref="A445:A448"/>
    <mergeCell ref="A264:A269"/>
    <mergeCell ref="L529:M529"/>
    <mergeCell ref="A426:A441"/>
    <mergeCell ref="A466:A511"/>
    <mergeCell ref="A517:A521"/>
    <mergeCell ref="A522:A524"/>
    <mergeCell ref="A525:A527"/>
    <mergeCell ref="A309:M309"/>
    <mergeCell ref="A449:A465"/>
    <mergeCell ref="A396:M396"/>
    <mergeCell ref="A397:A400"/>
    <mergeCell ref="A403:M403"/>
    <mergeCell ref="A512:A514"/>
    <mergeCell ref="A425:M425"/>
    <mergeCell ref="A310:A393"/>
    <mergeCell ref="A272:A288"/>
    <mergeCell ref="A289:A304"/>
    <mergeCell ref="A404:A423"/>
  </mergeCells>
  <phoneticPr fontId="47" type="noConversion"/>
  <conditionalFormatting sqref="L11:L25 L63:L65 L87:L89 L91:L93 L129:L135 L34:L48">
    <cfRule type="cellIs" dxfId="0" priority="1" stopIfTrue="1" operator="equal">
      <formula>0</formula>
    </cfRule>
  </conditionalFormatting>
  <printOptions horizontalCentered="1"/>
  <pageMargins left="0.39370078740157483" right="0.19685039370078741" top="0.19685039370078741" bottom="0.19685039370078741" header="0.19685039370078741" footer="0.19685039370078741"/>
  <pageSetup paperSize="9" scale="47" firstPageNumber="25" orientation="portrait" r:id="rId1"/>
  <headerFooter differentFirst="1" scaleWithDoc="0" alignWithMargins="0"/>
  <rowBreaks count="2" manualBreakCount="2">
    <brk id="140" max="14" man="1"/>
    <brk id="578" max="14" man="1"/>
  </rowBreaks>
  <colBreaks count="1" manualBreakCount="1">
    <brk id="16" min="2" max="6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зміни 06.09</vt:lpstr>
      <vt:lpstr>'зміни 06.09'!Заголовки_для_друку</vt:lpstr>
      <vt:lpstr>'зміни 06.09'!Область_друку</vt:lpstr>
    </vt:vector>
  </TitlesOfParts>
  <Company>diakov.net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RePack by Diakov</cp:lastModifiedBy>
  <cp:lastPrinted>2023-09-22T06:01:16Z</cp:lastPrinted>
  <dcterms:created xsi:type="dcterms:W3CDTF">2017-11-29T10:31:00Z</dcterms:created>
  <dcterms:modified xsi:type="dcterms:W3CDTF">2023-09-22T06:01:24Z</dcterms:modified>
</cp:coreProperties>
</file>