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97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Лист1!$A$1:$X$140</definedName>
    <definedName name="Print_Area_0_0" localSheetId="0">Лист1!$A$1:$Y$140</definedName>
    <definedName name="Print_Area_0_0_0" localSheetId="0">Лист1!$A$1:$X$140</definedName>
    <definedName name="Print_Area_0_0_0_0" localSheetId="0">Лист1!$A$1:$Y$140</definedName>
    <definedName name="Print_Area_0_0_0_0_0" localSheetId="0">Лист1!$A$1:$X$140</definedName>
    <definedName name="Print_Area_0_0_0_0_0_0" localSheetId="0">Лист1!$A$1:$Y$140</definedName>
    <definedName name="Print_Area_0_0_0_0_0_0_0" localSheetId="0">Лист1!$A$1:$X$140</definedName>
    <definedName name="Print_Area_0_0_0_0_0_0_0_0" localSheetId="0">Лист1!$A$1:$Y$140</definedName>
    <definedName name="Print_Area_0_0_0_0_0_0_0_0_0" localSheetId="0">Лист1!$A$1:$X$140</definedName>
    <definedName name="Print_Area_0_0_0_0_0_0_0_0_0_0" localSheetId="0">Лист1!$A$1:$Y$140</definedName>
    <definedName name="Print_Area_0_0_0_0_0_0_0_0_0_0_0" localSheetId="0">Лист1!$A$1:$X$140</definedName>
    <definedName name="Print_Area_0_0_0_0_0_0_0_0_0_0_0_0" localSheetId="0">Лист1!$A$1:$Y$140</definedName>
    <definedName name="Print_Area_0_0_0_0_0_0_0_0_0_0_0_0_0" localSheetId="0">Лист1!$A$1:$X$140</definedName>
    <definedName name="Print_Area_0_0_0_0_0_0_0_0_0_0_0_0_0_0" localSheetId="0">Лист1!$A$1:$Y$140</definedName>
    <definedName name="Print_Area_0_0_0_0_0_0_0_0_0_0_0_0_0_0_0" localSheetId="0">Лист1!$A$1:$X$140</definedName>
    <definedName name="Print_Area_0_0_0_0_0_0_0_0_0_0_0_0_0_0_0_0" localSheetId="0">Лист1!$A$1:$Y$140</definedName>
    <definedName name="Print_Area_0_0_0_0_0_0_0_0_0_0_0_0_0_0_0_0_0" localSheetId="0">Лист1!$A$1:$X$140</definedName>
    <definedName name="Print_Area_0_0_0_0_0_0_0_0_0_0_0_0_0_0_0_0_0_0" localSheetId="0">Лист1!$A$1:$Y$140</definedName>
    <definedName name="Print_Area_0_0_0_0_0_0_0_0_0_0_0_0_0_0_0_0_0_0_0" localSheetId="0">Лист1!$A$1:$X$140</definedName>
    <definedName name="Print_Area_0_0_0_0_0_0_0_0_0_0_0_0_0_0_0_0_0_0_0_0" localSheetId="0">Лист1!$A$1:$X$140</definedName>
    <definedName name="Print_Area_0_0_0_0_0_0_0_0_0_0_0_0_0_0_0_0_0_0_0_0_0" localSheetId="0">Лист1!$A$1:$X$140</definedName>
    <definedName name="Print_Area_0_0_0_0_0_0_0_0_0_0_0_0_0_0_0_0_0_0_0_0_0_0" localSheetId="0">Лист1!$A$1:$X$140</definedName>
    <definedName name="Print_Area_0_0_0_0_0_0_0_0_0_0_0_0_0_0_0_0_0_0_0_0_0_0_0" localSheetId="0">Лист1!$A$1:$X$140</definedName>
    <definedName name="Print_Area_0_0_0_0_0_0_0_0_0_0_0_0_0_0_0_0_0_0_0_0_0_0_0_0" localSheetId="0">Лист1!$A$1:$X$140</definedName>
    <definedName name="Print_Area_0_0_0_0_0_0_0_0_0_0_0_0_0_0_0_0_0_0_0_0_0_0_0_0_0" localSheetId="0">Лист1!$A$1:$X$140</definedName>
    <definedName name="Print_Area_0_0_0_0_0_0_0_0_0_0_0_0_0_0_0_0_0_0_0_0_0_0_0_0_0_0" localSheetId="0">Лист1!$A$1:$X$140</definedName>
    <definedName name="Print_Area_0_0_0_0_0_0_0_0_0_0_0_0_0_0_0_0_0_0_0_0_0_0_0_0_0_0_0" localSheetId="0">Лист1!$A$1:$X$140</definedName>
    <definedName name="Print_Area_0_0_0_0_0_0_0_0_0_0_0_0_0_0_0_0_0_0_0_0_0_0_0_0_0_0_0_0" localSheetId="0">Лист1!$A$1:$X$140</definedName>
    <definedName name="Print_Area_0_0_0_0_0_0_0_0_0_0_0_0_0_0_0_0_0_0_0_0_0_0_0_0_0_0_0_0_0" localSheetId="0">Лист1!$A$1:$X$140</definedName>
    <definedName name="Print_Area_0_0_0_0_0_0_0_0_0_0_0_0_0_0_0_0_0_0_0_0_0_0_0_0_0_0_0_0_0_0" localSheetId="0">Лист1!$A$1:$X$140</definedName>
    <definedName name="Print_Area_0_0_0_0_0_0_0_0_0_0_0_0_0_0_0_0_0_0_0_0_0_0_0_0_0_0_0_0_0_0_0" localSheetId="0">Лист1!$A$1:$X$140</definedName>
    <definedName name="Print_Area_0_0_0_0_0_0_0_0_0_0_0_0_0_0_0_0_0_0_0_0_0_0_0_0_0_0_0_0_0_0_0_0" localSheetId="0">Лист1!$A$1:$X$140</definedName>
    <definedName name="Print_Area_0_0_0_0_0_0_0_0_0_0_0_0_0_0_0_0_0_0_0_0_0_0_0_0_0_0_0_0_0_0_0_0_0" localSheetId="0">Лист1!$A$1:$X$140</definedName>
    <definedName name="_xlnm.Print_Area" localSheetId="0">Лист1!$A$1:$Y$140</definedName>
  </definedNames>
  <calcPr calcId="124519" iterateDelta="1E-4"/>
</workbook>
</file>

<file path=xl/calcChain.xml><?xml version="1.0" encoding="utf-8"?>
<calcChain xmlns="http://schemas.openxmlformats.org/spreadsheetml/2006/main">
  <c r="S137" i="1"/>
  <c r="G137" l="1"/>
  <c r="Q136" l="1"/>
  <c r="G89"/>
  <c r="H130" l="1"/>
  <c r="I130"/>
  <c r="K130"/>
  <c r="L130"/>
  <c r="M130"/>
  <c r="N130"/>
  <c r="O130"/>
  <c r="Q130"/>
  <c r="R130"/>
  <c r="S130"/>
  <c r="H121"/>
  <c r="I121"/>
  <c r="I133" s="1"/>
  <c r="I136" s="1"/>
  <c r="J121"/>
  <c r="K121"/>
  <c r="L121"/>
  <c r="M121"/>
  <c r="M133" s="1"/>
  <c r="M136" s="1"/>
  <c r="N121"/>
  <c r="O121"/>
  <c r="P121"/>
  <c r="Q121"/>
  <c r="R121"/>
  <c r="S121"/>
  <c r="G123"/>
  <c r="G124"/>
  <c r="G125"/>
  <c r="G126"/>
  <c r="G127"/>
  <c r="G128"/>
  <c r="G129"/>
  <c r="G131"/>
  <c r="G130" s="1"/>
  <c r="G132"/>
  <c r="G122"/>
  <c r="G118"/>
  <c r="G119"/>
  <c r="G120"/>
  <c r="H114"/>
  <c r="I114"/>
  <c r="J114"/>
  <c r="K114"/>
  <c r="L114"/>
  <c r="M114"/>
  <c r="N114"/>
  <c r="O114"/>
  <c r="P114"/>
  <c r="Q114"/>
  <c r="R114"/>
  <c r="S114"/>
  <c r="H107"/>
  <c r="I107"/>
  <c r="J107"/>
  <c r="K107"/>
  <c r="L107"/>
  <c r="M107"/>
  <c r="N107"/>
  <c r="O107"/>
  <c r="P107"/>
  <c r="Q107"/>
  <c r="R107"/>
  <c r="S107"/>
  <c r="G109"/>
  <c r="G110"/>
  <c r="G111"/>
  <c r="G112"/>
  <c r="G113"/>
  <c r="G107" s="1"/>
  <c r="G115"/>
  <c r="G116"/>
  <c r="G117"/>
  <c r="G108"/>
  <c r="S89"/>
  <c r="S133" s="1"/>
  <c r="S136" s="1"/>
  <c r="H89"/>
  <c r="I89"/>
  <c r="J89"/>
  <c r="K89"/>
  <c r="L89"/>
  <c r="M89"/>
  <c r="N89"/>
  <c r="O89"/>
  <c r="P89"/>
  <c r="Q89"/>
  <c r="R89"/>
  <c r="G91"/>
  <c r="G92"/>
  <c r="G93"/>
  <c r="G94"/>
  <c r="G95"/>
  <c r="G96"/>
  <c r="G97"/>
  <c r="G98"/>
  <c r="G99"/>
  <c r="G100"/>
  <c r="G101"/>
  <c r="G102"/>
  <c r="G103"/>
  <c r="G104"/>
  <c r="G105"/>
  <c r="G106"/>
  <c r="G90"/>
  <c r="H74"/>
  <c r="I74"/>
  <c r="J74"/>
  <c r="K74"/>
  <c r="L74"/>
  <c r="M74"/>
  <c r="N74"/>
  <c r="O74"/>
  <c r="P74"/>
  <c r="Q74"/>
  <c r="R74"/>
  <c r="S74"/>
  <c r="G76"/>
  <c r="G77"/>
  <c r="G78"/>
  <c r="G79"/>
  <c r="G80"/>
  <c r="G81"/>
  <c r="G82"/>
  <c r="G83"/>
  <c r="G84"/>
  <c r="G85"/>
  <c r="G86"/>
  <c r="G87"/>
  <c r="G88"/>
  <c r="G75"/>
  <c r="G70"/>
  <c r="H70"/>
  <c r="I70"/>
  <c r="J70"/>
  <c r="K70"/>
  <c r="L70"/>
  <c r="M70"/>
  <c r="N70"/>
  <c r="O70"/>
  <c r="P70"/>
  <c r="Q70"/>
  <c r="R70"/>
  <c r="S70"/>
  <c r="G72"/>
  <c r="G73"/>
  <c r="G71"/>
  <c r="H67"/>
  <c r="I67"/>
  <c r="J67"/>
  <c r="K67"/>
  <c r="L67"/>
  <c r="M67"/>
  <c r="N67"/>
  <c r="O67"/>
  <c r="P67"/>
  <c r="Q67"/>
  <c r="R67"/>
  <c r="S67"/>
  <c r="G69"/>
  <c r="G68"/>
  <c r="S17"/>
  <c r="H17"/>
  <c r="I17"/>
  <c r="J17"/>
  <c r="K17"/>
  <c r="L17"/>
  <c r="M17"/>
  <c r="N17"/>
  <c r="O17"/>
  <c r="P17"/>
  <c r="Q17"/>
  <c r="R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8"/>
  <c r="H14"/>
  <c r="I14"/>
  <c r="J14"/>
  <c r="K14"/>
  <c r="L14"/>
  <c r="M14"/>
  <c r="N14"/>
  <c r="O14"/>
  <c r="P14"/>
  <c r="Q14"/>
  <c r="R14"/>
  <c r="S14"/>
  <c r="F15"/>
  <c r="G16"/>
  <c r="G15"/>
  <c r="G14" s="1"/>
  <c r="H9"/>
  <c r="I9"/>
  <c r="J9"/>
  <c r="K9"/>
  <c r="L9"/>
  <c r="M9"/>
  <c r="N9"/>
  <c r="O9"/>
  <c r="P9"/>
  <c r="Q9"/>
  <c r="R9"/>
  <c r="S9"/>
  <c r="G11"/>
  <c r="G12"/>
  <c r="G13"/>
  <c r="G10"/>
  <c r="G9" s="1"/>
  <c r="G114" l="1"/>
  <c r="K133"/>
  <c r="K136" s="1"/>
  <c r="G121"/>
  <c r="O133"/>
  <c r="O136" s="1"/>
  <c r="G67"/>
  <c r="G74"/>
  <c r="Q133"/>
  <c r="G17"/>
  <c r="G133" l="1"/>
  <c r="G136" s="1"/>
  <c r="E89"/>
  <c r="AE18" l="1"/>
  <c r="AF18"/>
  <c r="P131" l="1"/>
  <c r="P130" s="1"/>
  <c r="J131"/>
  <c r="F131" l="1"/>
  <c r="F130" s="1"/>
  <c r="J130"/>
  <c r="E131"/>
  <c r="E130" l="1"/>
  <c r="E9"/>
  <c r="F57" l="1"/>
  <c r="F135"/>
  <c r="F129"/>
  <c r="E129"/>
  <c r="E121" s="1"/>
  <c r="F128"/>
  <c r="F127"/>
  <c r="F126"/>
  <c r="F125"/>
  <c r="F124"/>
  <c r="F123"/>
  <c r="F122"/>
  <c r="F119"/>
  <c r="F118"/>
  <c r="F117"/>
  <c r="F116"/>
  <c r="F115"/>
  <c r="E114"/>
  <c r="F112"/>
  <c r="F111"/>
  <c r="F110"/>
  <c r="F109"/>
  <c r="F108"/>
  <c r="E107"/>
  <c r="F103"/>
  <c r="F101"/>
  <c r="F100"/>
  <c r="F99"/>
  <c r="F98"/>
  <c r="F97"/>
  <c r="F96"/>
  <c r="F95"/>
  <c r="F94"/>
  <c r="F93"/>
  <c r="F92"/>
  <c r="F91"/>
  <c r="F90"/>
  <c r="F87"/>
  <c r="E87" s="1"/>
  <c r="F86"/>
  <c r="E86" s="1"/>
  <c r="F85"/>
  <c r="E85" s="1"/>
  <c r="F84"/>
  <c r="E84" s="1"/>
  <c r="F83"/>
  <c r="E83" s="1"/>
  <c r="F82"/>
  <c r="F81"/>
  <c r="F80"/>
  <c r="F79"/>
  <c r="F78"/>
  <c r="F77"/>
  <c r="F76"/>
  <c r="F75"/>
  <c r="F73"/>
  <c r="F72"/>
  <c r="F71"/>
  <c r="F69"/>
  <c r="E69"/>
  <c r="E67" s="1"/>
  <c r="F68"/>
  <c r="F67" s="1"/>
  <c r="R65"/>
  <c r="R133" s="1"/>
  <c r="R136" s="1"/>
  <c r="P65"/>
  <c r="P133" s="1"/>
  <c r="P136" s="1"/>
  <c r="N65"/>
  <c r="N133" s="1"/>
  <c r="N136" s="1"/>
  <c r="L65"/>
  <c r="L133" s="1"/>
  <c r="L136" s="1"/>
  <c r="J65"/>
  <c r="J133" s="1"/>
  <c r="J136" s="1"/>
  <c r="H65"/>
  <c r="H133" s="1"/>
  <c r="H136" s="1"/>
  <c r="F65"/>
  <c r="E65"/>
  <c r="F56"/>
  <c r="F54"/>
  <c r="E54"/>
  <c r="E17" s="1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AG18"/>
  <c r="AD18"/>
  <c r="AC18"/>
  <c r="AB18"/>
  <c r="F16"/>
  <c r="E14"/>
  <c r="F13"/>
  <c r="F12"/>
  <c r="F11"/>
  <c r="F10"/>
  <c r="F9" s="1"/>
  <c r="F89" l="1"/>
  <c r="F70"/>
  <c r="F107"/>
  <c r="F114"/>
  <c r="F14"/>
  <c r="F17"/>
  <c r="AA18" s="1"/>
  <c r="F121"/>
  <c r="F133" s="1"/>
  <c r="F74"/>
  <c r="E74"/>
  <c r="E72"/>
  <c r="E70" s="1"/>
  <c r="Y17"/>
  <c r="E133" l="1"/>
  <c r="E136" s="1"/>
  <c r="F136"/>
</calcChain>
</file>

<file path=xl/sharedStrings.xml><?xml version="1.0" encoding="utf-8"?>
<sst xmlns="http://schemas.openxmlformats.org/spreadsheetml/2006/main" count="583" uniqueCount="333">
  <si>
    <t>№ з/п</t>
  </si>
  <si>
    <t>Назва проекту</t>
  </si>
  <si>
    <t>Термін реалізації проекту</t>
  </si>
  <si>
    <t>Виконавець</t>
  </si>
  <si>
    <t>Кошторисна вартість проекту,
тис.грн.</t>
  </si>
  <si>
    <t>Результативність реалізації проекту
(характеристика,  потужність відповідних об'єктів)</t>
  </si>
  <si>
    <t>Відповідність Плану заходів з реалізації  у 2018-
2020 роках Стратегії розвитку Донецької області на період 
до 2020 року **  (номер та назва технічного завдання) або стратегії розвитку міста (району, ОТГ)</t>
  </si>
  <si>
    <t>Примітка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</si>
  <si>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</si>
  <si>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</si>
  <si>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</si>
  <si>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</si>
  <si>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 *</t>
  </si>
  <si>
    <t>Державний фонд регіонального розвитку</t>
  </si>
  <si>
    <t>інші кошти державного бюджету, включаючи цільові субвенції з державного бюджету на розвиток територій*</t>
  </si>
  <si>
    <t>Надзвичайна кредитна програма для відновлення України Європейського інвестиційного банку</t>
  </si>
  <si>
    <t>обласний бюджет</t>
  </si>
  <si>
    <t>3.2.1</t>
  </si>
  <si>
    <t>Енергозабезпечення та енергоефективність</t>
  </si>
  <si>
    <t>Реконструкція котельні № 6 із заміною котлів, м.Слов'янськ</t>
  </si>
  <si>
    <t>ВО ОКП  “Донецьктеплокомуненерго” “Слов’янськтепломережа"</t>
  </si>
  <si>
    <t>потужність котельні -1,8МВт; економія : природний газ -150 тис.м3,  електроенергія -114 тис.кВт/год.</t>
  </si>
  <si>
    <t>1.1.2. Забезпечувати ефективне функціонування житлово-комунального господарства та безперебійне енерго-, газо- та водопостачання об’єктів соціальної сфери, освіти, охорони здоров’я</t>
  </si>
  <si>
    <t>Реконструкція котельні № 8 із заміною котлів, м.Слов'янськ</t>
  </si>
  <si>
    <t>потужність котельні -0,44МВт; економія : природний газ -75 тис.м3,  електроенергія -17 тис.кВт/год.Зменшення викидів у атмосферне повітря на 0,56 т/р</t>
  </si>
  <si>
    <t>Реконструкція котельні № 12 із заміною котлів, м.Слов'янськ Донецька обл., м.Слов'янськ, вул.Волзська, 125</t>
  </si>
  <si>
    <t>потужність котельні -0,703МВт; економія : природний газ -50 тис.м3,  електроенергія -12 тис.кВт/год.</t>
  </si>
  <si>
    <t>Реконструкція котельні № 28 із заміною котлів, м.Слов'янськ Донецька обл., м.Слов'янськ, вул.Барвінківська, 9а</t>
  </si>
  <si>
    <t>потужність котельні -0,2268МВт; економія : природний газ -25 тис.м3,  електроенергія -5 тис.кВт/год.Зменшення викидів у атмосферне повітря на 0,44 т/р</t>
  </si>
  <si>
    <t>3.2.2</t>
  </si>
  <si>
    <t>Дорожньо - транспортний комплекс</t>
  </si>
  <si>
    <t>Капітальний ремонт (відновлення) тролейбусного маршруту №5 в м.Слов’янськ Донецької області</t>
  </si>
  <si>
    <t>Управління житлово - комунального господарств,  КП "Слов"янське тролейбусне управління"</t>
  </si>
  <si>
    <t>довжина тролейбусної мережі 6,0 км</t>
  </si>
  <si>
    <t>1.1.3 Зберегти міський електротранспорт та розвивати електротранспорт</t>
  </si>
  <si>
    <t>ЄІБ</t>
  </si>
  <si>
    <t>Придбання тролейбусів</t>
  </si>
  <si>
    <t>Управління житлово - комунального господарства,  КП "Слов"янське тролейбусне управління"</t>
  </si>
  <si>
    <t>придбання 6 тролейбусів</t>
  </si>
  <si>
    <t>3.2.3</t>
  </si>
  <si>
    <t>Житлове господарство та комунальна інфраструктура</t>
  </si>
  <si>
    <t>Будівництво водопроводу від вул. Я. Мудрого (вул. Урицького) до пров. Богомольця (перемичка), м.Слов`янськ (коригування)</t>
  </si>
  <si>
    <t>2018-2019</t>
  </si>
  <si>
    <t>Департамент ЖКГ ДОДА</t>
  </si>
  <si>
    <t>будівництво водопроводу 662,0м</t>
  </si>
  <si>
    <t>розпорядження ДОДА №548 (зі змінами)</t>
  </si>
  <si>
    <t>Капітальний  ремонт дорожнього покриття по вул.Університетська (від вул.Корольова до вул.Вчительська) м.Слов'янськ</t>
  </si>
  <si>
    <t>Департамент РБГ ДОДА</t>
  </si>
  <si>
    <t>дорожнє покриття - 3320 м2, тротуари- 2996 м2</t>
  </si>
  <si>
    <t>Реконструкція водогону №9 та дюкеру водогону №9 через р.К.Торець (нове русло), м.Слов'янськ</t>
  </si>
  <si>
    <t>Управління житлово - комунального господарства</t>
  </si>
  <si>
    <t>реконструйована ділянка водогону протяжністю 1600м</t>
  </si>
  <si>
    <t>ДФРР</t>
  </si>
  <si>
    <t>Встановлення індивідуальних підкачувальних станцій на багатоповерхові та малоповерхові житлові будинки м. Слов'янськ (капітальний ремонт)</t>
  </si>
  <si>
    <t>5 індивідуальних підкачувальних станцій</t>
  </si>
  <si>
    <t>Комунальний гуртожиток по вул.Кільцевій, 2а, м.Слов'янськ - капітальний ремонт (модернізація) для розміщення внутрішньо переміщених осіб</t>
  </si>
  <si>
    <t>2019-2020</t>
  </si>
  <si>
    <t>відремонтувати 134 житлових кімнати, службові та санітарні приміщення, заміна системи опалення,  заміна 267 м2 вікон, теплоізоляція фасадів площею - 4742,70 м2.</t>
  </si>
  <si>
    <t>ЄІБ ПУЛ 2а</t>
  </si>
  <si>
    <t>Монтаж насосної установки на фільтрувальній станції, м.Слов`янськ (капітальний ремонт)</t>
  </si>
  <si>
    <t>продуктивність насосної станції - 100м3/год, електрична потужність -68,7кВт</t>
  </si>
  <si>
    <t>Капітальний ремонт лінії зовнішнього освітлення вул.Залізнична (вул.Жукова), вул. Гагаріна, вул.Голубівська (вул.Ворошилова) м. Слов'янськ (коригування)</t>
  </si>
  <si>
    <t>протяжність ліній вуличного освітлення -3971,0м,кількість світильників -109шт, встановлення опор -4шт</t>
  </si>
  <si>
    <t>Відновлення доріг внутрішньо-міського сполучення м.Слов'янськ (капітальний ремонт)</t>
  </si>
  <si>
    <t>капітальний ремонт 4 доріг</t>
  </si>
  <si>
    <t>Капітальний ремонт житлового будинку з підсиленням несучих та огороджувальних конструкцій  по вул.Вольна,1 м.Слов'янськ</t>
  </si>
  <si>
    <t>Посилено несучі конструкції житлового будинку</t>
  </si>
  <si>
    <t>Капітальний  ремонт житлового  будинку по вул.Вольна,9 м.Слов'янськ</t>
  </si>
  <si>
    <t>Капітальний ремонт пожежних гідрантів висотою 1500мм, м.Слов’янськ</t>
  </si>
  <si>
    <t>кількість відремонтованих пожежних гідрантів - 18 од.</t>
  </si>
  <si>
    <t>Капітальний ремонт пожежних гідрантів висотою 1250мм, м.Слов’янськ</t>
  </si>
  <si>
    <t>кількість відремонтованих пожежних гідрантів - 37 од.</t>
  </si>
  <si>
    <t>Реконструкція водогону №6 на ділянці від Північних резервуарів чистої води до вул.Шкірятова, м.Слов’янськ</t>
  </si>
  <si>
    <t>протяжність заміненого водогону діам.300 мм -1200 м</t>
  </si>
  <si>
    <t>Реконструкція водогону №10 у районі лісосмуги, м.Слов’янськ</t>
  </si>
  <si>
    <t>протяжність заміненого водогону діам.225 мм -780 м</t>
  </si>
  <si>
    <t>Капітальний ремонт водопроводів центральної частини міста Слов’янська (встановлення регуляторів тиску)</t>
  </si>
  <si>
    <t>кількість регуляторів тиску -4 од.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</si>
  <si>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м.Слов’янськ</t>
  </si>
  <si>
    <t>капітальний ремонт елементів  фільтрувальної станції</t>
  </si>
  <si>
    <t>Реконструкція напірного каналізаційного колектора від КНС №1-А на ділянці від залізничного мосту до очисних споруд, м.Слов’янськ</t>
  </si>
  <si>
    <t>протяжність заміненого каналізаційного колектору діам.400 мм - 3000 м</t>
  </si>
  <si>
    <t>Реконструкція напірного каналізаційного колектора від КНС №1, №5 на ділянці від КНС №5 до вул.Горлівська, м.Слов’янськ</t>
  </si>
  <si>
    <t>протяжність заміненого каналізаційного колектору діам.300 мм -3000 м</t>
  </si>
  <si>
    <t>Реконструкція напірного каналізаційного колектора від КНС №6 на ділянках в районі р.Бакай та очисних споруд, м.Слов’янськ</t>
  </si>
  <si>
    <t>протяжність заміненого каналізаційного колектору діам.300 мм -970 м</t>
  </si>
  <si>
    <t>Будівництво  двухланцюгової повітряної лінії  від ГПП до ТП очисних споруд м.Слов’янська</t>
  </si>
  <si>
    <t>протяжність лінії -1400м</t>
  </si>
  <si>
    <t>Реконструкція  електрообладнання, кабельно-провідникових  ліній на каналізаційних насосних станціях м.Слов’янська</t>
  </si>
  <si>
    <t>забезпечення безперебійного відводу стічних вод на очисні споруди</t>
  </si>
  <si>
    <t>Будівництво електропостачання КНС №6, розташованої по ул.Сучасна , 33-А та КНС №8, розташованої по вул.Сучасна, 15-Б м.Слов'янськ Донецької області</t>
  </si>
  <si>
    <t>Реконструкція очисних споруд м.Слов’янськ (коригування), в т.ч.  1-а черга,  2-га черга</t>
  </si>
  <si>
    <t>Капітальний ремонт мереж зовнішнього освітлення внутрішньоквартальних в’їздів, проїздів та провулків у межах житлового кварталу  вул.Вокзальна-вул.М.Богуна- вул.Ком’яхова  -пров.М.Богуна</t>
  </si>
  <si>
    <t>протяжність мереж           - 0,8км;               кількість світильників      - 29 од.</t>
  </si>
  <si>
    <t>Капітальний ремонт мереж зовнішнього освітлення внутрішньоквартальних в’їздів, проїздів та провулків у межах житлового кварталу  вул.Василівська-вул.Лозановича-вул.Я.Мудрого-б-р Пушкіна</t>
  </si>
  <si>
    <t>протяжність мереж           -  0,731км;           кількість світильників      -  53од.</t>
  </si>
  <si>
    <t>Капітальний ремонт мереж зовнішнього освітлення внутрішньоквартальних в’їздів, проїздів та провулків у межах житлового кварталу вул.Шовковична-вул.Банківська-вул.Центральна</t>
  </si>
  <si>
    <t>протяжність мереж           -0,573 км;           кількість світильників      - 42 од.</t>
  </si>
  <si>
    <t>Капітальний ремонт мереж зовнішнього освітлення внутрішньоквартальних в’їздів, проїздів та провулків у межах житлового кварталу вул.Корольова-вул.Шевченка-пров.Макаренка-пров.Андріївський</t>
  </si>
  <si>
    <t>протяжність мереж           -0,657 км;           кількість світильників      - 31 од.</t>
  </si>
  <si>
    <t>Капітальний ремонт мереж зовнішнього освітлення внутрішньоквартальних в’їздів, проїздів та провулків у межах житлового кварталу  вул.Ярмаркова-вул.Центральна-вул.Василівська-вул.Шовковична</t>
  </si>
  <si>
    <t>протяжність мереж           -0,357 км;           кількість світильників      - 19 од.</t>
  </si>
  <si>
    <t>Капітальний ремонт мереж зовнішнього освітлення внутрішньоквартальних в’їздів, проїздів та провулків у межах житлового кварталу  вул.Світлодарська-пров.Глекова-вул.Торська-вул.Куп’янська</t>
  </si>
  <si>
    <t>протяжність мереж            - 0,578 км;            кількість світильників      - 34од.</t>
  </si>
  <si>
    <t>Капітальний ремонт мереж зовнішнього освітлення внутрішньоквартальних в’їздів, проїздів та провулків у межах житлового кварталу  вул.Олімпійська-вул.Святогірська-вул.Батюка-вул.Василевського</t>
  </si>
  <si>
    <t>протяжність мереж            - 1,290 км;            кількість світильників      -514од.</t>
  </si>
  <si>
    <t>Будівництво в'їзної стели "Слов'янськ" по вул.Сучасна в м.Слов'янськ</t>
  </si>
  <si>
    <t>кількість збудованих стел - 1 од.</t>
  </si>
  <si>
    <t>Капітальний ремонт вулично-дорожньої мережі м.Слов'янськ (встановлення світлофорного обладнання на перехресті вул.Університетськая - вул.Василівська)</t>
  </si>
  <si>
    <t>встановлення 1 світлофорного об'єкту</t>
  </si>
  <si>
    <r>
      <t>Капітальний ремонт вулично-дорожньої мережі м.Слов</t>
    </r>
    <r>
      <rPr>
        <sz val="11"/>
        <color rgb="FF000000"/>
        <rFont val="Calibri"/>
        <family val="2"/>
        <charset val="204"/>
      </rPr>
      <t>'</t>
    </r>
    <r>
      <rPr>
        <sz val="11"/>
        <color rgb="FF000000"/>
        <rFont val="Times New Roman"/>
        <family val="1"/>
        <charset val="204"/>
      </rPr>
      <t>янськ (встановлення світлофорного обладнання на перехресті вул. Лозановича - Ярослава Мудрого)</t>
    </r>
  </si>
  <si>
    <r>
      <t>встановлення 1 світлофорного об</t>
    </r>
    <r>
      <rPr>
        <sz val="10"/>
        <color rgb="FF000000"/>
        <rFont val="Calibri"/>
        <family val="2"/>
        <charset val="204"/>
      </rPr>
      <t>'</t>
    </r>
    <r>
      <rPr>
        <sz val="10"/>
        <color rgb="FF000000"/>
        <rFont val="Times New Roman"/>
        <family val="1"/>
        <charset val="204"/>
      </rPr>
      <t xml:space="preserve">єкту </t>
    </r>
  </si>
  <si>
    <t>Придбання спеціалізованої техніки, механізмів та обладнання</t>
  </si>
  <si>
    <t>9 од. спеціальної техніки</t>
  </si>
  <si>
    <t>Капітальний ремонт дорожнього покриття по вул. Ярмаркова м.Слов'янськ</t>
  </si>
  <si>
    <r>
      <t>ремонт дорожнього покриття - 2745 м</t>
    </r>
    <r>
      <rPr>
        <vertAlign val="superscript"/>
        <sz val="10"/>
        <color rgb="FF000000"/>
        <rFont val="Times New Roman"/>
        <family val="1"/>
        <charset val="1"/>
      </rPr>
      <t>2</t>
    </r>
  </si>
  <si>
    <t>Капітальний ремонт мереж зовнішнього освітлення вул. Свободи м.Слов'янськ</t>
  </si>
  <si>
    <r>
      <t>встановлення опор - 30 од. встановлення світильників - 60 од</t>
    </r>
    <r>
      <rPr>
        <sz val="11"/>
        <color rgb="FF000000"/>
        <rFont val="Times New Roman"/>
        <family val="1"/>
        <charset val="1"/>
      </rPr>
      <t>.</t>
    </r>
  </si>
  <si>
    <t>Реалізація Програми виділення фінансової підтримки комунальному підприємству Слов’янської міської ради «Водозниження» на 2018 рік та прогноз на 2019 – 2023 роки</t>
  </si>
  <si>
    <t>8 од. спеціальної техніки</t>
  </si>
  <si>
    <r>
      <t xml:space="preserve">Рішення міської ради від </t>
    </r>
    <r>
      <rPr>
        <sz val="10"/>
        <color rgb="FF1D1B11"/>
        <rFont val="Times New Roman"/>
        <family val="1"/>
        <charset val="1"/>
      </rPr>
      <t xml:space="preserve">28.09.2018
№19-LІІ-7 </t>
    </r>
  </si>
  <si>
    <t>Капітальний ремонт покрівлі будівлі гуртожитку по вул.Світлодарська, 28 м.Слов’янськ</t>
  </si>
  <si>
    <r>
      <t>площа покрівлі - 610 м</t>
    </r>
    <r>
      <rPr>
        <vertAlign val="superscript"/>
        <sz val="10"/>
        <color rgb="FF000000"/>
        <rFont val="Times New Roman"/>
        <family val="1"/>
        <charset val="1"/>
      </rPr>
      <t>2</t>
    </r>
  </si>
  <si>
    <t>Створення рекреаційно — оздоровчої зони «Біля солоних озер» (оз. Вейсове). м.Слов'янськ (нове будівництво)» (коригування)</t>
  </si>
  <si>
    <t>2018 -2019</t>
  </si>
  <si>
    <t>УЖКГ</t>
  </si>
  <si>
    <t>Капітальний  ремонт дорожнього покриття бульвару Героїв Крут м.Слов'янськ</t>
  </si>
  <si>
    <t>ремонт дорожного покриття доріг - 10560 м2, тротуарів- 243 м2</t>
  </si>
  <si>
    <t>Капітальний  ремонт дорожнього покриття по вул.Вчительська(Калініна) м.Слов'янськ</t>
  </si>
  <si>
    <t>ремонт дорожнього покриття доріг- 520 м2, тротуарів- 1750 м2</t>
  </si>
  <si>
    <t>Капітальний  ремонт дорожнього покриття по пров Вчительський (Калініа) м.Слов'янськ</t>
  </si>
  <si>
    <t>ремонт дорожнього покриття доріг- 1740 м2, тротуарів- 440 м2</t>
  </si>
  <si>
    <t>Капітальний  ремонт тротуарів скверу в районі житлового будинку по вул. Свободи, 13 м.Слов'янськ</t>
  </si>
  <si>
    <t>ремонт тротуарів- 2446,6 м2</t>
  </si>
  <si>
    <t>Капітальний  ремонт тротуарів площі Привокзальна м.Слов'янськ</t>
  </si>
  <si>
    <t>ремонт тротуарів - 1079,3 м2</t>
  </si>
  <si>
    <t>Капітальний ремонт дорожньогопокриття пров. Я.Мудрого м. Словянськ</t>
  </si>
  <si>
    <t>ремонт дорожнього покриття доріг                - 6150 м2,</t>
  </si>
  <si>
    <t>Капітальний ремонт тротуарів по вул. Свобода (від вул. Поштова до вул. Торгова, права сторона) м. Словянськ</t>
  </si>
  <si>
    <t>ремонт тротуарів -    1244 м2</t>
  </si>
  <si>
    <t>3.2.4</t>
  </si>
  <si>
    <t>Формування спроможної територіальної громади</t>
  </si>
  <si>
    <t>3.2.5</t>
  </si>
  <si>
    <t>Соціальний захист населення</t>
  </si>
  <si>
    <t>Капітальний ремонт вбудованого нежитлового приміщення, розташованого за адресою:м.Слов'янськ, вул.Василівська (колишня Жовтневої революції),11</t>
  </si>
  <si>
    <t>Управління соціального захисту населення</t>
  </si>
  <si>
    <t>3.1.3.Створювати заклади/соціальні служби для надання соціальних послуг відповідно до потреб конкретної громади</t>
  </si>
  <si>
    <t>постанова КМУ №1071-р від 13.12.2017</t>
  </si>
  <si>
    <t>Придбання легкового автомобіля</t>
  </si>
  <si>
    <t>своєчасне обстеження одержувачів соціальних допомог</t>
  </si>
  <si>
    <t>3.2.6</t>
  </si>
  <si>
    <t>Захист прав дітей-сиріт та дітей, позбавлених батьківського піклування</t>
  </si>
  <si>
    <t>Придбання житла для дитячого будинку сімейного типу</t>
  </si>
  <si>
    <t>Служба у справах дітей</t>
  </si>
  <si>
    <t>Інші завдання:   Захист прав дітей - сиріт та дітей, позбавлених батьківського піклування</t>
  </si>
  <si>
    <t>постанова КМУ №877 від 15.11.2017 (зі змінами)</t>
  </si>
  <si>
    <t>Інші завдання:  Захист прав дітей - сиріт та дітей, позбавлених батьківського піклування</t>
  </si>
  <si>
    <t>Забезпечення транспортним засобом батьків-вихователей в дитячих будинках сімейного типу</t>
  </si>
  <si>
    <t>придбання  транспортного засобу -1 од.</t>
  </si>
  <si>
    <t>Інші завдання: Захист прав дітей - сиріт та дітей, позбавлених батьківського піклування</t>
  </si>
  <si>
    <t>3.2.7</t>
  </si>
  <si>
    <t>Освіта</t>
  </si>
  <si>
    <t>Реконструкція ЗОШ №13 по вул. Ясній,буд.19, м. Слов'янська, Донецької області</t>
  </si>
  <si>
    <t>Департамент освіти ДОДА</t>
  </si>
  <si>
    <t>будівельний об'єм -24850,25м3</t>
  </si>
  <si>
    <t>3.5.2. Розвивати освітньо - наукову інфраструктуру</t>
  </si>
  <si>
    <t>Придбання приладдя, матеріалів та обладнання для ЗОШ №13 по вул. Ясній,буд.19, м. Слов'янська, Донецької області</t>
  </si>
  <si>
    <t>23 комплектів навчального обладнання для кабінетів, комплект меблів для бібліотеки</t>
  </si>
  <si>
    <t>Реконструкція частини існуючої будівлі школи №6 під дошкільний підрозділ по вул. Гагаріна, 3  м.Слов’янськ, Донецької області (коригування)</t>
  </si>
  <si>
    <t>Відділ освіти</t>
  </si>
  <si>
    <t>3.5.2. Розвивати освітньо-наукову інфраструктуру</t>
  </si>
  <si>
    <t>Реконструкція частини існуючої будівлі школи №7 під дошкільний підрозділ по вул.Енергетиків, 24 м.Слов’янськ, Донецької області (коригування)</t>
  </si>
  <si>
    <t>Капітальний ремонт будівлі ДНЗ №25 по вул. Короленка, 7 м.Слов’янськ, Донецької області</t>
  </si>
  <si>
    <t>1.3.2. Проводити енергоаудит та заходи зі зменшення енерговитрат у адміністративних будівлях та об’єктах соціальної інфраструктури</t>
  </si>
  <si>
    <t>Капітальний ремонт ясла-садка №26 по вул. Ярослава Мудрого, 45  (вул.Урицького, 45),  м.Слов’янськ Донецької області (утеплення фасаду, зовнішні мережі водопостачання та каналізації, благоустрій та зовнішне освітлення)</t>
  </si>
  <si>
    <t>3.5.2. Розвивати освітньо-наукову інфраструктуру.</t>
  </si>
  <si>
    <t>Капітальний ремонт будівлі ДНЗ №66 по вул. Анатолія Комара, 18 м.Слов’янськ, Донецької області</t>
  </si>
  <si>
    <t>Капітальний ремонт будівлі ДНЗ №70 по пров. Маломіський, 4 м.Слов’янськ, Донецької області</t>
  </si>
  <si>
    <t>Придбання лінгафонних кабінетів для закладів освіти Слов'янської міської ради</t>
  </si>
  <si>
    <t>Придбання дитячих майданчиків для закладів дошкільної освіти</t>
  </si>
  <si>
    <t>Придбання пристроїв для програвання компакт-дисків із звуковим записом для підготовки та проведення ЗНО з іноземних мов</t>
  </si>
  <si>
    <t>освітня субвенція</t>
  </si>
  <si>
    <t>Придбання обладнання та оснащення  ресурсної кімнати для  учнів з особливими освітніми потребами</t>
  </si>
  <si>
    <t>3.5.2 Розвивати освітньо - наукову інфраструктуру</t>
  </si>
  <si>
    <t>05.04</t>
  </si>
  <si>
    <t>Придбання обладнання та оснащення природничо-математичних кабінетів Слов’янського закладу загальної середньої освіти І-ІІІ ступенів № 1.</t>
  </si>
  <si>
    <t>співфінансування державної субвеції та місцевого бюджету</t>
  </si>
  <si>
    <t>3.2.8</t>
  </si>
  <si>
    <t>Охорона здоров'я</t>
  </si>
  <si>
    <t>Реконструкція будівлі головного корпусу КЛПЗ "Міська клінічна лікарня Слов'янська" за адресою: вул. Шевченка, 38 (коригування)</t>
  </si>
  <si>
    <t>Департамент охорони здорв'я ДОДА</t>
  </si>
  <si>
    <t>будівельний об'єм -22230,6м3</t>
  </si>
  <si>
    <t>3.5.1. Розвивати інфраструктуру системи охорони здоров’я</t>
  </si>
  <si>
    <t>Капітальний ремонт будівлі поліклініки КЛПЗ "Міська клінічна лікарня м.Слов'янська" за адресою вул. Шевченка,40</t>
  </si>
  <si>
    <t>покращення матеріально-технічної бази</t>
  </si>
  <si>
    <t>Капітальний ремонт  приміщення  центрального  стерилізаційного відділення КЛПЗ "Міська клінічна лікарня м.Слов'янська" за адресою: вул. Шевченка, 40 м.Слов'янськ (коригування)</t>
  </si>
  <si>
    <t>Капітальний ремонт будівлі  урологічного відділення КЛПЗ "Міська клінічна  лікарня м.Слов'янська" за адресою: вул. Шевченка, 40а (коригування)</t>
  </si>
  <si>
    <t>Капітальний ремонт  будівлі баклабораторії КЛПЗ "Міська клінічна  лікарня м. Слов'янська" за адресою:  вул.Ярослава Мудрого (Урицького),24 м.Слов`янськ (коригування)</t>
  </si>
  <si>
    <t>Капітальний ремонт  будівлі фізіотерапевтичного  відділення КЛПЗ "Міська клінічна  лікарня м.Слов'янська" за адресою: вул. Шевченка, 40 м.Слов`янськ (коригування)</t>
  </si>
  <si>
    <t>Капітальний ремонт будівлі КЛПЗ "Міська дитяча лікарня" по вул.Ярослава Мудрого, 12 (Урицького,12)  в м.Слов'янськ Донецької області (заміна вікон)</t>
  </si>
  <si>
    <t>Зовнєшнє оздоблення господарчих корпусів КЛПЗ "Міська клінічна лікарня м.Слов'янська" за адресою: вул. Шевченка, 31 м.Слов'янська (капітальний ремонт)</t>
  </si>
  <si>
    <t>Удосконалення перинатальної допомоги мешканцям м.Слов’янська шляхом впровадження новітніх технологій (реконструкція) у пологовому будинку, розташованому по вул.Університетській (вул.Леніна), 15 м.Слов’янська</t>
  </si>
  <si>
    <t>Відділ охорони здоров'я</t>
  </si>
  <si>
    <t>заміна покрівлі та даху будівлі, заміна вікон, заміна системи водопостачання та водовідведення</t>
  </si>
  <si>
    <t>Реконструкція корпусу терапевтичного відділення №1 КЛПЗ "Міська лікарня №1" за адресою: вул. Василівська, 31 м.Слов’янськ, Донецька область</t>
  </si>
  <si>
    <t>Підвищення якості медичного обслуговування в КЛПЗ "Міська клінічна лікарня м.Слов’янська"</t>
  </si>
  <si>
    <t>Капітальний ремонт господарчого корпусу  КЛПЗ "Міська лікарня №1" за адресою вул. Василівська, 31, м.Слов'янськ, Донецька область</t>
  </si>
  <si>
    <t>заміна покрівлі та дах будівлі , заміна вікон , заміна системи водопостачання та водовідведення</t>
  </si>
  <si>
    <t>Реконструкція будівлі амбулаторії 7 КЗ "Центр первинної медико-санітарної допомоги міста Слов’янська" за адресою  вул. Донська, 5, м.Слов’янськ, Донецька область</t>
  </si>
  <si>
    <t>Капітальний ремонт системи опалення та паропостачання допоміжного корпусу КЛПЗ «Пологовий будинок» за адресою вул. Університетська,15, м.Слов’янська</t>
  </si>
  <si>
    <t>Відділ охорони здоров’я,
КЛПЗ</t>
  </si>
  <si>
    <t>3.5.1 Розвивати інфраструктуру системи охорони здоров’я</t>
  </si>
  <si>
    <t>Управління житлово -комунального господарства</t>
  </si>
  <si>
    <t>Придбання медичного та іншого обладнання для лікувальних закладів</t>
  </si>
  <si>
    <t>Відділ охорони здоров’я, КЛПЗ</t>
  </si>
  <si>
    <t>3.2.9</t>
  </si>
  <si>
    <t>Фізичне виховання та спорт</t>
  </si>
  <si>
    <t>Реконструкція стадіону імені Ю.П.Скиданова комунального закладу "Спортивний клуб за місцем проживання "Культурно-спортивний центр", розташованого по вул.Світлодарська, 45, м.Слов'янськ, Донецької області</t>
  </si>
  <si>
    <t>Відділ у справах сім'ї, молоді, фізичної культури та спорту</t>
  </si>
  <si>
    <t>3.5.4. Забезпечити розвиток фізичної культури і спорту, популяризацію здорового способу життя та підтримку провідних спортсменів області, створити доступну спортивну інфраструктуру, розвинути мережу спортивних шкіл та організацій, зокрема шляхом підтримки центрів фізичного здоров’я «Спорт для всіх»</t>
  </si>
  <si>
    <t>Зміни 20.02</t>
  </si>
  <si>
    <t>Будівництво спортивного майданчика зі штучним покриттям на території загальноосвітньої школи №9 за адресою: м.Слов'янськ, вул.Кутузова, 5</t>
  </si>
  <si>
    <t>Будівництво спортивного майданчика зі штучним покриттям на території загальноосвітньої школи №12 за адресою: м.Слов'янськ, бульвар Пушкіна ,4</t>
  </si>
  <si>
    <t>Реконструкція спортивного майданчика зі штучним покриттям на території загальноосвітньої школи №17 за адресою: м.Слов'янськ, вул. Олімпійська, 4</t>
  </si>
  <si>
    <t>20.02</t>
  </si>
  <si>
    <t>Реконструкція стадіону КПНЗ «Міська КДЮСШ» (перша черга), за адресою: м. Слов’янськ, вул. Григорія Данилевського, 114б</t>
  </si>
  <si>
    <t>завершення реконструкції стадіону; влаштування штучного покриття футбольного поля;</t>
  </si>
  <si>
    <t>3.5.4 Забезпечити розвиток фізичної культури і спорту, популяризацію здорового способу життя та підтримку провідних спортсменів області, створити доступну спортивну інфраструктуру, розвинути мережу спортивних шкіл та організацій, зокрема шляхом підтримки центрів фізичного здоров’я «Спорт для всіх»</t>
  </si>
  <si>
    <t>25.01</t>
  </si>
  <si>
    <t>Пристрій ліфта для мало мобільних груп населення за адресою: м.Слов’янськ, 
вул. Короленка, 2</t>
  </si>
  <si>
    <t>Відділ у справах сім'ї, молоді, фізичної культури та спорту, КЗ "Фізкультурно-оздоровчий комплекс м.Слов’янська"</t>
  </si>
  <si>
    <t>Субвенція обласного бюджету</t>
  </si>
  <si>
    <t>3.2.10</t>
  </si>
  <si>
    <t>Культура</t>
  </si>
  <si>
    <t>Капітальний ремонт КЗ "Центр культури і довкілля м.Слов'янська" за адресою: вул. Вокзальна (Свердлова), 77 м.Слов'янськ, Донецької області</t>
  </si>
  <si>
    <t>Відділ культури</t>
  </si>
  <si>
    <t>3.5.5. Сприяти збереженню та розвивати історико-культурну та духовну спадщину, створювати умови для патріотичного виховання населення</t>
  </si>
  <si>
    <t>Капітальний ремонт будівлі Центральної бібліотеки КЗ "ЦСПБ м.Слов'янська" за адресою: м.Слов'янськ, пл.Соборна,2а</t>
  </si>
  <si>
    <t>утеплення фасадів будівлі (1860,0м2), цоколю (531,0м2), укосів (264,0м2) та горища будівлі (2135,6м2), заміна вікон та дверей, ремонт системи дощових водостоків та фундаменту, ремонт підлоги та стелі, заміна інженерних комунікацій</t>
  </si>
  <si>
    <t>Капітальний ремонт нежитлової будівлі КПСМНЗ  "Школа мистецтв м.Слов’янська" розташованої  вул. Поштова, 13 в м.Слов’янську Донецької області</t>
  </si>
  <si>
    <t>заміна покриття підлоги (605,4м2), стін, дверей (28 штук), вікон (25 од.), заміна системи водовідведення, заміна інженерних комунікацій у підвалі</t>
  </si>
  <si>
    <t>Капітальний ремонт атракціону "Колесо огляду" КП "Парк культури і відпочинку" м.Слов’янська</t>
  </si>
  <si>
    <t>ремонт атракціону</t>
  </si>
  <si>
    <t>1.1.2 Забезпечувати ефективне функціонування житлово-комунального господарства та безперебійне енерго-, газо- та водопостачання об’єктів соціальної сфери, освіти, охорони здоров’я</t>
  </si>
  <si>
    <t>Придбання звукопідсилювальної та освітлювальної апаратури КЗ "Центр культури і довкілля м.Слов'янська" за адресою: м.Слов’янськ, вул. Вокзальна, 77 (Свердлова)</t>
  </si>
  <si>
    <t>звукопідсилювальна та освітлювальна апаратура -2 од.</t>
  </si>
  <si>
    <t>Капітальний ремонт покрівлі будівлі Центральної бібліотеки КЗ «ЦСПБ м. Слов'янська» за адресою: 
пл. Соборна,2а м.Слов'янськ (в тому числі розробка проектно – кошторисної документації)</t>
  </si>
  <si>
    <t>отремонтовано</t>
  </si>
  <si>
    <t>3.2.11</t>
  </si>
  <si>
    <t>Охорона навколишнього природного середовища</t>
  </si>
  <si>
    <t>Реконструкція очисних споруд (коригування)</t>
  </si>
  <si>
    <t>Словянська міська рада, Донецька ОДА, КП "СУКБ", КП "Словміськводоканал"</t>
  </si>
  <si>
    <t>Реконструкція аварійної ділянки самопливного каналізаційного колектора з мір-на Артема від вул.Артема до КНС №5 методом санації, м.Слов'янськ</t>
  </si>
  <si>
    <t>Рекультивація полігону ТПВ, м.Слов'янськ Донецька область</t>
  </si>
  <si>
    <t>Словянська міська рада,  Донецька ОДА, УЖКГ, КП "АТП 052814"</t>
  </si>
  <si>
    <t>4.8. Впровадження комплексу заходів для вирішення проблем поводження з твердими побутовими відходами</t>
  </si>
  <si>
    <t>Придбання обладнання для збору побутових відходів, а саме:  контейнерів для роздільного збору ТПВ</t>
  </si>
  <si>
    <t>Управління житлово -комунального господарства, КП "АТП 052814"</t>
  </si>
  <si>
    <t>Придбання машин для збору, транспортування побутових відходів, в т.ч. роздільного збору</t>
  </si>
  <si>
    <t>Заходи з озеленення міста, а саме: капітальний ремонт зеленої зони біля пам'ятника "Вдові та матері солдата"по вул.Свободи</t>
  </si>
  <si>
    <t>Управління житлово -комунального господарства, КП "Наружное освещение"</t>
  </si>
  <si>
    <t>Інші заходи напряму 4.2 Плану заходів</t>
  </si>
  <si>
    <t>Реконструкція КП "Парк культури і відпочинку" міста Слов’янська</t>
  </si>
  <si>
    <t>Донецька ОДА,  КП "ПКіВ"</t>
  </si>
  <si>
    <t>Придбання контейнерів для збору ТПВ ємністю 1,1 м³, у т.ч. на умовах лізингу</t>
  </si>
  <si>
    <t>Впровадження проекту енергозбереження в м.Слов’янськ</t>
  </si>
  <si>
    <t>Слов’янська міська рада</t>
  </si>
  <si>
    <t>зниження споживання енергоресурсів на 17 %</t>
  </si>
  <si>
    <t>НЕФКО</t>
  </si>
  <si>
    <t>Усього:</t>
  </si>
  <si>
    <t>Святогірська міська рада</t>
  </si>
  <si>
    <t>Реконструкція будівель Святогірського дитячого садка №18 "Ластівка" за адресою пров. Лісовий, 14 в м.Святогірськ Донецької області</t>
  </si>
  <si>
    <t>Усього, тис. євро:</t>
  </si>
  <si>
    <t>* зазначити, які саме, в колонці "Примітка"</t>
  </si>
  <si>
    <t>** затверджений розпорядженням голови облдержадміністрації, керівника обласної військово-цивільної адміністрації від 27.01.2017 № 90</t>
  </si>
  <si>
    <t>Капітальний  ремонт дорожнього покриття по вул. Л.Толстого,  м.Слов'янськ</t>
  </si>
  <si>
    <t>травент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</si>
  <si>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(віком від 18 до 23 років)</t>
  </si>
  <si>
    <t>міський бюджет</t>
  </si>
  <si>
    <t>травень</t>
  </si>
  <si>
    <t>Реконструкція системи теплопостачання ЗОШ №7 (перехід на автономне опалення) по вул. Енергетиків, буд.24, м.Слов'янська, Донецької області (коригування)</t>
  </si>
  <si>
    <t>введення в дію котельні на альтернативному паливі</t>
  </si>
  <si>
    <t>1.3.2 Проводити енергоаудит та заходи зі зменшення енерговитрат у адміністративних будівлях та об'єктах соціальної інфраструктури</t>
  </si>
  <si>
    <t>3.2.12</t>
  </si>
  <si>
    <t>Управління об'єктами комунальної власності</t>
  </si>
  <si>
    <t>Постанова КМУ від 4 жовтня 2017 р. №769</t>
  </si>
  <si>
    <t>Придбання у комунальну власність 10 двокімнатних квартир на вторинному ринку впорядкованого житла для надання в тимчасове користування внутрішньо переміщеним особам</t>
  </si>
  <si>
    <t>Управління комунальної власності; Слов'янська міська рада; Управління житлово-комунального господарства; Управління економічного та інвестиційного розвитку</t>
  </si>
  <si>
    <t>10 двокімнатних квартир на вторинному ринку нерухомого майна, загальною площею не менш 432,0 м²</t>
  </si>
  <si>
    <t>Інше завдання: Надання житла в тимчасове користування внутрішньо переміщеним особам</t>
  </si>
  <si>
    <t>Департамент РБГП ДОДА</t>
  </si>
  <si>
    <t>покращення матеріально –технічної бази</t>
  </si>
  <si>
    <t>придбано 29 од. сучасного медичного та технологічного обладнання.</t>
  </si>
  <si>
    <t xml:space="preserve">Капітальний ремонт амбулаторії №2 КНП СМР «ЦПМСД м.Слов’янська», за адресою
 вул. Генерала Батюка, 25, м.Слов’янськ, Донецька обл.
</t>
  </si>
  <si>
    <t>Капітальний ремонт дорожнього покриття в’їзду та проїзду до амбулаторії №1 та №2 КЗ Центр первинної медико – санітарної допомоги м.Слов’янська» з улаштуванням стоянки автотранспорту", за адресою: Донецька обл. , м.Слов’янськ, вул. Банківська, 85</t>
  </si>
  <si>
    <t>Капітальний ремонт покрівлі адмінбудівлі Слов’янської міської ради за адресою: пл.Соборна, буд.2, м.Слов’янськ (в т.ч. розробка проектно-кошторисної документації)</t>
  </si>
  <si>
    <t>придбання  житла -1 од.</t>
  </si>
  <si>
    <t>план</t>
  </si>
  <si>
    <t>факт</t>
  </si>
  <si>
    <t>3.2  Перелік проектів  міста, реалізація яких передбачається у 2019 році за 1 півріччя 2019 року</t>
  </si>
  <si>
    <t>Потреба у фінансуванні на 2019 рік, тис.грн</t>
  </si>
  <si>
    <t>10 од. аудіопрогравачів для проведення ЗНО з іноземних мов на базі ЗОШ №8</t>
  </si>
  <si>
    <t>ремонт дорожнього покриття доріг -2500 м2, тротуарів- 1390 м2, паркувального майданчику – 610 м2</t>
  </si>
  <si>
    <t>площа земельної ділянки під рекреаційно-оздоровчу зону 1,8521 га</t>
  </si>
  <si>
    <t>реконструйована будівля площею 1698,3 м2</t>
  </si>
  <si>
    <t>оснащення природно-математичних кабінетів</t>
  </si>
  <si>
    <t>оснащення ресурсної кімнати</t>
  </si>
  <si>
    <t>придбання  2 майданчиків</t>
  </si>
  <si>
    <t>придбання  3 лінгафонних кабінетів</t>
  </si>
  <si>
    <t>утеплено будівлі 1835,9 м2. Замінено 207 вікон і дверей, 222,8 м інженерних комунікацій.</t>
  </si>
  <si>
    <t>введеня в дію дошкільного закладу на 220 місць</t>
  </si>
  <si>
    <t>утеплено будівлі 1660,89 м2. Замінено 109  вікон і дверей, 243 м водостоків.</t>
  </si>
  <si>
    <t>утеплено будівлі 1460,52 м2. Замінено 120 вікон і дверей, 814 м інженерних комунікацій.</t>
  </si>
  <si>
    <t>реконструйована будівля площею 352,3 м2.Створення 20 додаткових місць дошкільного підрозділу</t>
  </si>
  <si>
    <t>створення 20 додаткових місць дошкільного підрозділу</t>
  </si>
  <si>
    <t>дитячий будинок сімейного типу - 1од.</t>
  </si>
  <si>
    <t>створення соціального офісу площею забудови 292,25м2, надання громадянам різних соціальних послуг</t>
  </si>
  <si>
    <t>забезпечення належної якості очищення стоків</t>
  </si>
  <si>
    <t>ремонт системи опалення та паропостачання</t>
  </si>
  <si>
    <t>благоустрій прилеглої території</t>
  </si>
  <si>
    <t>реконструйована площа стадіону     3,6 га</t>
  </si>
  <si>
    <t>будівництво спортивного майданчика -1 од.</t>
  </si>
  <si>
    <t>завершення будівництва ліфту – 1 од.</t>
  </si>
  <si>
    <t>створення комфортних  умов для працівників і відвідувачів, оновлення матеріально-технічної бази закладів культури, підвищення їх ефективності.</t>
  </si>
  <si>
    <t>впровадження системи збору решти змішаних  ТПВ шляхом придбання 500-600 контейнерів V=1,1м.куб</t>
  </si>
  <si>
    <t>відновлення зеленої зони на площі 15,83 га</t>
  </si>
  <si>
    <t>відновлення зеленої зони на площі 0,58га</t>
  </si>
  <si>
    <t>вдосконалення системи поводження з побутовими відходами шляхом придбання 1 од.техніки з обємом кузова 18 м.куб</t>
  </si>
  <si>
    <t>впровадження системи збору ресурсо-цінних компонентів ТПВ шляхом придбання 350контейнерів V=1,1м.куб</t>
  </si>
  <si>
    <t>відновлення продуктивності і господарської цінності забруднених земель на площі 10,2га</t>
  </si>
  <si>
    <t>запобігання негативного впливу аварійних скидів на навколишнє середовище в кількості 3,5 тис.м.куб/доб</t>
  </si>
  <si>
    <t>підвищення ефективності очищення стічних вод до нормативно-очищенних. Запобігання скидів нд/о стоків в водойму в кількості 15 тис.м.куб/доб</t>
  </si>
  <si>
    <t>площа реконструйованих будівель 1673,1 м2. Благоустрій та озеленення території 6357,0м2.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</si>
</sst>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"/>
  </numFmts>
  <fonts count="20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"/>
    </font>
    <font>
      <sz val="10"/>
      <color rgb="FF1D1B11"/>
      <name val="Times New Roman"/>
      <family val="1"/>
      <charset val="1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7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164" fontId="4" fillId="0" borderId="3" xfId="1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1" applyFont="1"/>
    <xf numFmtId="0" fontId="4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13" fillId="0" borderId="1" xfId="1" applyFont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17" fontId="0" fillId="2" borderId="0" xfId="0" applyNumberFormat="1" applyFill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65" fontId="19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D1B1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S144"/>
  <sheetViews>
    <sheetView tabSelected="1" view="pageBreakPreview" topLeftCell="A132" zoomScale="75" zoomScaleNormal="77" zoomScaleSheetLayoutView="75" zoomScalePageLayoutView="75" workbookViewId="0">
      <selection activeCell="F145" sqref="F145"/>
    </sheetView>
  </sheetViews>
  <sheetFormatPr defaultRowHeight="15"/>
  <cols>
    <col min="1" max="1" width="11.5703125" bestFit="1" customWidth="1"/>
    <col min="2" max="2" width="28.5703125"/>
    <col min="3" max="3" width="10.42578125"/>
    <col min="4" max="4" width="16.28515625"/>
    <col min="5" max="5" width="14.5703125"/>
    <col min="6" max="6" width="13.42578125"/>
    <col min="7" max="7" width="14.28515625" customWidth="1"/>
    <col min="8" max="8" width="13.28515625"/>
    <col min="10" max="10" width="14.85546875"/>
    <col min="11" max="11" width="10.5703125" customWidth="1"/>
    <col min="12" max="12" width="15.5703125"/>
    <col min="14" max="14" width="13"/>
    <col min="15" max="15" width="11.140625" customWidth="1"/>
    <col min="16" max="16" width="14"/>
    <col min="17" max="17" width="12.140625" customWidth="1"/>
    <col min="18" max="18" width="14.28515625"/>
    <col min="20" max="20" width="21.42578125" customWidth="1"/>
    <col min="21" max="21" width="21.140625" hidden="1" customWidth="1"/>
    <col min="22" max="22" width="26.5703125" customWidth="1"/>
    <col min="23" max="23" width="9.140625" hidden="1" customWidth="1"/>
    <col min="24" max="24" width="13.140625" customWidth="1"/>
    <col min="25" max="25" width="0.5703125" hidden="1" customWidth="1"/>
    <col min="26" max="26" width="8.7109375"/>
    <col min="27" max="27" width="16.42578125" customWidth="1"/>
    <col min="28" max="28" width="11.42578125" bestFit="1" customWidth="1"/>
    <col min="29" max="29" width="8.7109375"/>
    <col min="30" max="30" width="13.28515625" customWidth="1"/>
    <col min="31" max="31" width="15.140625" customWidth="1"/>
    <col min="32" max="32" width="13.85546875" customWidth="1"/>
    <col min="33" max="33" width="15" customWidth="1"/>
    <col min="34" max="1034" width="8.7109375"/>
  </cols>
  <sheetData>
    <row r="1" spans="1:38 1033:1033" ht="20.25">
      <c r="A1" s="135" t="s">
        <v>299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38 1033:10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8 1033:1033" s="4" customFormat="1" ht="15" customHeight="1">
      <c r="A3" s="136" t="s">
        <v>0</v>
      </c>
      <c r="B3" s="136" t="s">
        <v>1</v>
      </c>
      <c r="C3" s="137" t="s">
        <v>2</v>
      </c>
      <c r="D3" s="137" t="s">
        <v>3</v>
      </c>
      <c r="E3" s="137" t="s">
        <v>4</v>
      </c>
      <c r="F3" s="145" t="s">
        <v>300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39" t="s">
        <v>5</v>
      </c>
      <c r="U3" s="140"/>
      <c r="V3" s="139" t="s">
        <v>6</v>
      </c>
      <c r="W3" s="140"/>
      <c r="X3" s="138" t="s">
        <v>7</v>
      </c>
      <c r="AMS3"/>
    </row>
    <row r="4" spans="1:38 1033:1033" ht="15.75" customHeight="1">
      <c r="A4" s="136"/>
      <c r="B4" s="136"/>
      <c r="C4" s="137"/>
      <c r="D4" s="137"/>
      <c r="E4" s="137"/>
      <c r="F4" s="128" t="s">
        <v>8</v>
      </c>
      <c r="G4" s="129"/>
      <c r="H4" s="145" t="s">
        <v>9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1"/>
      <c r="U4" s="142"/>
      <c r="V4" s="141"/>
      <c r="W4" s="142"/>
      <c r="X4" s="138"/>
    </row>
    <row r="5" spans="1:38 1033:1033" ht="15.75" customHeight="1">
      <c r="A5" s="136"/>
      <c r="B5" s="136"/>
      <c r="C5" s="137"/>
      <c r="D5" s="137"/>
      <c r="E5" s="137"/>
      <c r="F5" s="130"/>
      <c r="G5" s="131"/>
      <c r="H5" s="126" t="s">
        <v>10</v>
      </c>
      <c r="I5" s="148"/>
      <c r="J5" s="148"/>
      <c r="K5" s="148"/>
      <c r="L5" s="148"/>
      <c r="M5" s="127"/>
      <c r="N5" s="126" t="s">
        <v>11</v>
      </c>
      <c r="O5" s="148"/>
      <c r="P5" s="148"/>
      <c r="Q5" s="127"/>
      <c r="R5" s="128" t="s">
        <v>12</v>
      </c>
      <c r="S5" s="129"/>
      <c r="T5" s="141"/>
      <c r="U5" s="142"/>
      <c r="V5" s="141"/>
      <c r="W5" s="142"/>
      <c r="X5" s="138"/>
    </row>
    <row r="6" spans="1:38 1033:1033" ht="147.75" customHeight="1">
      <c r="A6" s="136"/>
      <c r="B6" s="136"/>
      <c r="C6" s="137"/>
      <c r="D6" s="137"/>
      <c r="E6" s="137"/>
      <c r="F6" s="132"/>
      <c r="G6" s="133"/>
      <c r="H6" s="126" t="s">
        <v>13</v>
      </c>
      <c r="I6" s="127"/>
      <c r="J6" s="126" t="s">
        <v>14</v>
      </c>
      <c r="K6" s="127"/>
      <c r="L6" s="126" t="s">
        <v>15</v>
      </c>
      <c r="M6" s="127"/>
      <c r="N6" s="126" t="s">
        <v>16</v>
      </c>
      <c r="O6" s="127"/>
      <c r="P6" s="126" t="s">
        <v>278</v>
      </c>
      <c r="Q6" s="127"/>
      <c r="R6" s="132"/>
      <c r="S6" s="133"/>
      <c r="T6" s="143"/>
      <c r="U6" s="144"/>
      <c r="V6" s="143"/>
      <c r="W6" s="144"/>
      <c r="X6" s="138"/>
    </row>
    <row r="7" spans="1:38 1033:103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21</v>
      </c>
      <c r="W7" s="115">
        <v>23</v>
      </c>
      <c r="X7" s="115">
        <v>22</v>
      </c>
    </row>
    <row r="8" spans="1:38 1033:1033">
      <c r="A8" s="115"/>
      <c r="B8" s="115"/>
      <c r="C8" s="115"/>
      <c r="D8" s="115"/>
      <c r="E8" s="115"/>
      <c r="F8" s="115" t="s">
        <v>297</v>
      </c>
      <c r="G8" s="115" t="s">
        <v>298</v>
      </c>
      <c r="H8" s="115" t="s">
        <v>297</v>
      </c>
      <c r="I8" s="115" t="s">
        <v>298</v>
      </c>
      <c r="J8" s="115" t="s">
        <v>297</v>
      </c>
      <c r="K8" s="115" t="s">
        <v>298</v>
      </c>
      <c r="L8" s="115" t="s">
        <v>297</v>
      </c>
      <c r="M8" s="115" t="s">
        <v>298</v>
      </c>
      <c r="N8" s="115" t="s">
        <v>297</v>
      </c>
      <c r="O8" s="115" t="s">
        <v>298</v>
      </c>
      <c r="P8" s="115" t="s">
        <v>297</v>
      </c>
      <c r="Q8" s="115" t="s">
        <v>298</v>
      </c>
      <c r="R8" s="115" t="s">
        <v>297</v>
      </c>
      <c r="S8" s="115" t="s">
        <v>298</v>
      </c>
      <c r="T8" s="115" t="s">
        <v>297</v>
      </c>
      <c r="U8" s="115" t="s">
        <v>298</v>
      </c>
      <c r="V8" s="115" t="s">
        <v>297</v>
      </c>
      <c r="W8" s="115" t="s">
        <v>298</v>
      </c>
      <c r="X8" s="115"/>
    </row>
    <row r="9" spans="1:38 1033:1033" ht="28.5">
      <c r="A9" s="5" t="s">
        <v>17</v>
      </c>
      <c r="B9" s="6" t="s">
        <v>18</v>
      </c>
      <c r="C9" s="2"/>
      <c r="D9" s="2"/>
      <c r="E9" s="6">
        <f>E10+E11+E12+E13</f>
        <v>22480.163000000004</v>
      </c>
      <c r="F9" s="16">
        <f>F10+F11+F12+F13</f>
        <v>21968.664000000001</v>
      </c>
      <c r="G9" s="16">
        <f>SUM(G10:G13)</f>
        <v>0</v>
      </c>
      <c r="H9" s="16">
        <f t="shared" ref="H9:S9" si="0">SUM(H10:H13)</f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8742.9830000000002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13225.681</v>
      </c>
      <c r="S9" s="16">
        <f t="shared" si="0"/>
        <v>0</v>
      </c>
      <c r="T9" s="2"/>
      <c r="U9" s="115"/>
      <c r="V9" s="2"/>
      <c r="W9" s="115"/>
      <c r="X9" s="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 1033:1033" ht="96.75" customHeight="1">
      <c r="A10" s="8">
        <v>1</v>
      </c>
      <c r="B10" s="9" t="s">
        <v>19</v>
      </c>
      <c r="C10" s="8">
        <v>2019</v>
      </c>
      <c r="D10" s="8" t="s">
        <v>20</v>
      </c>
      <c r="E10" s="8">
        <v>7966.9009999999998</v>
      </c>
      <c r="F10" s="10">
        <f>H10+J10+L10+N10+P10+R10</f>
        <v>7634.4759999999997</v>
      </c>
      <c r="G10" s="10">
        <f>I10+K10+M10+O10+Q10+S10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7634.4759999999997</v>
      </c>
      <c r="S10" s="8"/>
      <c r="T10" s="11" t="s">
        <v>21</v>
      </c>
      <c r="U10" s="11"/>
      <c r="V10" s="11" t="s">
        <v>22</v>
      </c>
      <c r="W10" s="11"/>
      <c r="X10" s="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 1033:1033" ht="102">
      <c r="A11" s="8">
        <v>2</v>
      </c>
      <c r="B11" s="9" t="s">
        <v>23</v>
      </c>
      <c r="C11" s="8">
        <v>2019</v>
      </c>
      <c r="D11" s="8" t="s">
        <v>20</v>
      </c>
      <c r="E11" s="8">
        <v>5101.5119999999997</v>
      </c>
      <c r="F11" s="10">
        <f>H11+J11+L11+N11+P11+R11</f>
        <v>5101.5119999999997</v>
      </c>
      <c r="G11" s="10">
        <f t="shared" ref="G11:G13" si="1">I11+K11+M11+O11+Q11+S11</f>
        <v>0</v>
      </c>
      <c r="H11" s="8"/>
      <c r="I11" s="8"/>
      <c r="J11" s="8"/>
      <c r="K11" s="8"/>
      <c r="L11" s="8"/>
      <c r="M11" s="8"/>
      <c r="N11" s="8">
        <v>5101.5119999999997</v>
      </c>
      <c r="O11" s="8"/>
      <c r="P11" s="8"/>
      <c r="Q11" s="8"/>
      <c r="R11" s="8"/>
      <c r="S11" s="8"/>
      <c r="T11" s="11" t="s">
        <v>24</v>
      </c>
      <c r="U11" s="11"/>
      <c r="V11" s="11" t="s">
        <v>22</v>
      </c>
      <c r="W11" s="11"/>
      <c r="X11" s="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 1033:1033" ht="102" customHeight="1">
      <c r="A12" s="8">
        <v>3</v>
      </c>
      <c r="B12" s="9" t="s">
        <v>25</v>
      </c>
      <c r="C12" s="8">
        <v>2019</v>
      </c>
      <c r="D12" s="8" t="s">
        <v>20</v>
      </c>
      <c r="E12" s="8">
        <v>5770.2790000000005</v>
      </c>
      <c r="F12" s="10">
        <f>H12+J12+L12+N12+P12+R12</f>
        <v>5591.2049999999999</v>
      </c>
      <c r="G12" s="10">
        <f t="shared" si="1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5591.2049999999999</v>
      </c>
      <c r="S12" s="8"/>
      <c r="T12" s="11" t="s">
        <v>26</v>
      </c>
      <c r="U12" s="11"/>
      <c r="V12" s="11" t="s">
        <v>22</v>
      </c>
      <c r="W12" s="11"/>
      <c r="X12" s="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 1033:1033" ht="95.25" customHeight="1">
      <c r="A13" s="8">
        <v>4</v>
      </c>
      <c r="B13" s="9" t="s">
        <v>27</v>
      </c>
      <c r="C13" s="8">
        <v>2019</v>
      </c>
      <c r="D13" s="8" t="s">
        <v>20</v>
      </c>
      <c r="E13" s="8">
        <v>3641.471</v>
      </c>
      <c r="F13" s="10">
        <f>H13+J13+L13+N13+P13+R13</f>
        <v>3641.471</v>
      </c>
      <c r="G13" s="10">
        <f t="shared" si="1"/>
        <v>0</v>
      </c>
      <c r="H13" s="8"/>
      <c r="I13" s="8"/>
      <c r="J13" s="8"/>
      <c r="K13" s="8"/>
      <c r="L13" s="8"/>
      <c r="M13" s="8"/>
      <c r="N13" s="8">
        <v>3641.471</v>
      </c>
      <c r="O13" s="8"/>
      <c r="P13" s="8"/>
      <c r="Q13" s="8"/>
      <c r="R13" s="8"/>
      <c r="S13" s="8"/>
      <c r="T13" s="11" t="s">
        <v>28</v>
      </c>
      <c r="U13" s="11"/>
      <c r="V13" s="11" t="s">
        <v>22</v>
      </c>
      <c r="W13" s="11"/>
      <c r="X13" s="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 1033:1033" ht="32.450000000000003" customHeight="1">
      <c r="A14" s="5" t="s">
        <v>29</v>
      </c>
      <c r="B14" s="6" t="s">
        <v>30</v>
      </c>
      <c r="C14" s="2">
        <v>2019</v>
      </c>
      <c r="D14" s="2"/>
      <c r="E14" s="12">
        <f t="shared" ref="E14" si="2">E15+E16</f>
        <v>50770.85</v>
      </c>
      <c r="F14" s="12">
        <f>F15+F16</f>
        <v>50770.85</v>
      </c>
      <c r="G14" s="12">
        <f t="shared" ref="G14:S14" si="3">G15+G16</f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3000</v>
      </c>
      <c r="Q14" s="12">
        <f t="shared" si="3"/>
        <v>0</v>
      </c>
      <c r="R14" s="12">
        <f t="shared" si="3"/>
        <v>47770.85</v>
      </c>
      <c r="S14" s="12">
        <f t="shared" si="3"/>
        <v>0</v>
      </c>
      <c r="T14" s="13"/>
      <c r="U14" s="13"/>
      <c r="V14" s="13"/>
      <c r="W14" s="13"/>
      <c r="X14" s="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 1033:1033" ht="126" customHeight="1">
      <c r="A15" s="8">
        <v>1</v>
      </c>
      <c r="B15" s="9" t="s">
        <v>31</v>
      </c>
      <c r="C15" s="8">
        <v>2019</v>
      </c>
      <c r="D15" s="8" t="s">
        <v>32</v>
      </c>
      <c r="E15" s="14">
        <v>20770.849999999999</v>
      </c>
      <c r="F15" s="14">
        <f>H15+J15+L15+N15+P15+R15</f>
        <v>20770.849999999999</v>
      </c>
      <c r="G15" s="14">
        <f>I15+K15+M15+O15+Q15+S15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20770.849999999999</v>
      </c>
      <c r="S15" s="14"/>
      <c r="T15" s="11" t="s">
        <v>33</v>
      </c>
      <c r="U15" s="11"/>
      <c r="V15" s="11" t="s">
        <v>34</v>
      </c>
      <c r="W15" s="11"/>
      <c r="X15" s="8" t="s">
        <v>35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 1033:1033" ht="108.4" customHeight="1">
      <c r="A16" s="8">
        <v>2</v>
      </c>
      <c r="B16" s="9" t="s">
        <v>36</v>
      </c>
      <c r="C16" s="8">
        <v>2019</v>
      </c>
      <c r="D16" s="8" t="s">
        <v>37</v>
      </c>
      <c r="E16" s="14">
        <v>30000</v>
      </c>
      <c r="F16" s="10">
        <f>H16+J16+L16+N16+P16+R16</f>
        <v>30000</v>
      </c>
      <c r="G16" s="14">
        <f>I16+K16+M16+O16+Q16+S16</f>
        <v>0</v>
      </c>
      <c r="H16" s="8"/>
      <c r="I16" s="8"/>
      <c r="J16" s="8"/>
      <c r="K16" s="8"/>
      <c r="L16" s="8"/>
      <c r="M16" s="8"/>
      <c r="N16" s="8"/>
      <c r="O16" s="8"/>
      <c r="P16" s="14">
        <v>3000</v>
      </c>
      <c r="Q16" s="14"/>
      <c r="R16" s="15">
        <v>27000</v>
      </c>
      <c r="S16" s="15"/>
      <c r="T16" s="11" t="s">
        <v>38</v>
      </c>
      <c r="U16" s="11"/>
      <c r="V16" s="11" t="s">
        <v>34</v>
      </c>
      <c r="W16" s="11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45.95" customHeight="1">
      <c r="A17" s="5" t="s">
        <v>39</v>
      </c>
      <c r="B17" s="74" t="s">
        <v>40</v>
      </c>
      <c r="C17" s="6"/>
      <c r="D17" s="6"/>
      <c r="E17" s="16">
        <f>SUM(E18:E64)</f>
        <v>304751.02100000001</v>
      </c>
      <c r="F17" s="16">
        <f>SUM(F18:F64)</f>
        <v>243813.48400000003</v>
      </c>
      <c r="G17" s="16">
        <f t="shared" ref="G17:R17" si="4">SUM(G18:G64)</f>
        <v>28215.891</v>
      </c>
      <c r="H17" s="16">
        <f t="shared" si="4"/>
        <v>13149.671</v>
      </c>
      <c r="I17" s="16">
        <f t="shared" si="4"/>
        <v>0</v>
      </c>
      <c r="J17" s="16">
        <f t="shared" si="4"/>
        <v>3890.3519999999999</v>
      </c>
      <c r="K17" s="16">
        <f t="shared" si="4"/>
        <v>856.47900000000004</v>
      </c>
      <c r="L17" s="16">
        <f t="shared" si="4"/>
        <v>80717.210000000006</v>
      </c>
      <c r="M17" s="16">
        <f t="shared" si="4"/>
        <v>0</v>
      </c>
      <c r="N17" s="16">
        <f t="shared" si="4"/>
        <v>15924.439999999999</v>
      </c>
      <c r="O17" s="16">
        <f t="shared" si="4"/>
        <v>4074.2110000000002</v>
      </c>
      <c r="P17" s="16">
        <f t="shared" si="4"/>
        <v>71050.221000000005</v>
      </c>
      <c r="Q17" s="16">
        <f t="shared" si="4"/>
        <v>23285.201000000001</v>
      </c>
      <c r="R17" s="16">
        <f t="shared" si="4"/>
        <v>59081.590000000004</v>
      </c>
      <c r="S17" s="16">
        <f>SUM(S18:S64)</f>
        <v>0</v>
      </c>
      <c r="T17" s="13"/>
      <c r="U17" s="13"/>
      <c r="V17" s="13"/>
      <c r="W17" s="13"/>
      <c r="X17" s="2"/>
      <c r="Y17" s="7">
        <f>H17+J17+L17+N17+P17+R17</f>
        <v>243813.48400000003</v>
      </c>
      <c r="Z17" s="7"/>
      <c r="AA17" s="119"/>
      <c r="AB17" s="119"/>
      <c r="AC17" s="119"/>
      <c r="AD17" s="119"/>
      <c r="AE17" s="119"/>
      <c r="AF17" s="119"/>
      <c r="AG17" s="119"/>
      <c r="AH17" s="7"/>
      <c r="AI17" s="7"/>
      <c r="AJ17" s="7"/>
      <c r="AK17" s="7"/>
      <c r="AL17" s="7"/>
    </row>
    <row r="18" spans="1:38" ht="95.25" customHeight="1">
      <c r="A18" s="8">
        <v>1</v>
      </c>
      <c r="B18" s="9" t="s">
        <v>41</v>
      </c>
      <c r="C18" s="8" t="s">
        <v>42</v>
      </c>
      <c r="D18" s="8" t="s">
        <v>43</v>
      </c>
      <c r="E18" s="10">
        <v>2616.9459999999999</v>
      </c>
      <c r="F18" s="10">
        <f t="shared" ref="F18:F48" si="5">H18+J18+L18+N18+P18+R18</f>
        <v>792.11</v>
      </c>
      <c r="G18" s="10">
        <f>I18+K18+M18++++++++++++++O18+Q18+S18</f>
        <v>29.731999999999999</v>
      </c>
      <c r="H18" s="10"/>
      <c r="I18" s="10"/>
      <c r="J18" s="10"/>
      <c r="K18" s="10"/>
      <c r="L18" s="10"/>
      <c r="M18" s="10"/>
      <c r="N18" s="10">
        <v>762.11</v>
      </c>
      <c r="O18" s="10"/>
      <c r="P18" s="10">
        <v>30</v>
      </c>
      <c r="Q18" s="10">
        <v>29.731999999999999</v>
      </c>
      <c r="R18" s="10"/>
      <c r="S18" s="10"/>
      <c r="T18" s="11" t="s">
        <v>44</v>
      </c>
      <c r="U18" s="11"/>
      <c r="V18" s="11" t="s">
        <v>22</v>
      </c>
      <c r="W18" s="11"/>
      <c r="X18" s="2" t="s">
        <v>45</v>
      </c>
      <c r="Y18" s="7"/>
      <c r="Z18" s="7"/>
      <c r="AA18" s="85">
        <f>F17-AA17</f>
        <v>243813.48400000003</v>
      </c>
      <c r="AB18" s="85">
        <f>H17-AB17</f>
        <v>13149.671</v>
      </c>
      <c r="AC18" s="85">
        <f>J17-AC17</f>
        <v>3890.3519999999999</v>
      </c>
      <c r="AD18" s="85">
        <f>L17-AD17</f>
        <v>80717.210000000006</v>
      </c>
      <c r="AE18" s="85">
        <f>N17-AE17</f>
        <v>15924.439999999999</v>
      </c>
      <c r="AF18" s="85">
        <f>P17-AF17</f>
        <v>71050.221000000005</v>
      </c>
      <c r="AG18" s="85">
        <f t="shared" ref="AG18" si="6">R17-AG17</f>
        <v>59081.590000000004</v>
      </c>
      <c r="AH18" s="7"/>
      <c r="AI18" s="7"/>
      <c r="AJ18" s="7"/>
      <c r="AK18" s="7"/>
      <c r="AL18" s="7"/>
    </row>
    <row r="19" spans="1:38" ht="93.75" customHeight="1">
      <c r="A19" s="8">
        <v>2</v>
      </c>
      <c r="B19" s="9" t="s">
        <v>46</v>
      </c>
      <c r="C19" s="8" t="s">
        <v>42</v>
      </c>
      <c r="D19" s="8" t="s">
        <v>290</v>
      </c>
      <c r="E19" s="10">
        <v>5376.21</v>
      </c>
      <c r="F19" s="10">
        <f t="shared" si="5"/>
        <v>5376.21</v>
      </c>
      <c r="G19" s="10">
        <f t="shared" ref="G19:G64" si="7">I19+K19+M19++++++++++++++O19+Q19+S19</f>
        <v>0</v>
      </c>
      <c r="H19" s="10"/>
      <c r="I19" s="10"/>
      <c r="J19" s="10"/>
      <c r="K19" s="10"/>
      <c r="L19" s="10"/>
      <c r="M19" s="10"/>
      <c r="N19" s="10">
        <v>4838.5889999999999</v>
      </c>
      <c r="O19" s="10"/>
      <c r="P19" s="10">
        <v>537.62099999999998</v>
      </c>
      <c r="Q19" s="10"/>
      <c r="R19" s="10"/>
      <c r="S19" s="10"/>
      <c r="T19" s="11" t="s">
        <v>48</v>
      </c>
      <c r="U19" s="11"/>
      <c r="V19" s="11" t="s">
        <v>22</v>
      </c>
      <c r="W19" s="11"/>
      <c r="X19" s="2" t="s">
        <v>45</v>
      </c>
      <c r="Y19" s="7"/>
      <c r="Z19" s="7"/>
      <c r="AA19" s="90">
        <v>43614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97.5" customHeight="1">
      <c r="A20" s="8">
        <v>3</v>
      </c>
      <c r="B20" s="9" t="s">
        <v>49</v>
      </c>
      <c r="C20" s="8">
        <v>2019</v>
      </c>
      <c r="D20" s="17" t="s">
        <v>50</v>
      </c>
      <c r="E20" s="10">
        <v>14030.745999999999</v>
      </c>
      <c r="F20" s="10">
        <f t="shared" si="5"/>
        <v>13604.746000000001</v>
      </c>
      <c r="G20" s="10">
        <f t="shared" si="7"/>
        <v>0</v>
      </c>
      <c r="H20" s="10">
        <v>12244.271000000001</v>
      </c>
      <c r="I20" s="10"/>
      <c r="J20" s="10"/>
      <c r="K20" s="10"/>
      <c r="L20" s="10"/>
      <c r="M20" s="10"/>
      <c r="N20" s="10"/>
      <c r="O20" s="10"/>
      <c r="P20" s="10">
        <v>1360.4749999999999</v>
      </c>
      <c r="Q20" s="10"/>
      <c r="R20" s="10"/>
      <c r="S20" s="10"/>
      <c r="T20" s="11" t="s">
        <v>51</v>
      </c>
      <c r="U20" s="11"/>
      <c r="V20" s="11" t="s">
        <v>22</v>
      </c>
      <c r="W20" s="11"/>
      <c r="X20" s="2" t="s">
        <v>52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91.5" customHeight="1">
      <c r="A21" s="8">
        <v>4</v>
      </c>
      <c r="B21" s="9" t="s">
        <v>53</v>
      </c>
      <c r="C21" s="8" t="s">
        <v>42</v>
      </c>
      <c r="D21" s="17" t="s">
        <v>50</v>
      </c>
      <c r="E21" s="10">
        <v>5654.0360000000001</v>
      </c>
      <c r="F21" s="10">
        <f t="shared" si="5"/>
        <v>5154.9780000000001</v>
      </c>
      <c r="G21" s="10">
        <f t="shared" si="7"/>
        <v>0</v>
      </c>
      <c r="H21" s="10"/>
      <c r="I21" s="10"/>
      <c r="J21" s="10"/>
      <c r="K21" s="10"/>
      <c r="L21" s="10"/>
      <c r="M21" s="10"/>
      <c r="N21" s="10">
        <v>5088.6000000000004</v>
      </c>
      <c r="O21" s="10"/>
      <c r="P21" s="10">
        <v>66.378</v>
      </c>
      <c r="Q21" s="10"/>
      <c r="R21" s="10"/>
      <c r="S21" s="10"/>
      <c r="T21" s="11" t="s">
        <v>54</v>
      </c>
      <c r="U21" s="11"/>
      <c r="V21" s="11" t="s">
        <v>22</v>
      </c>
      <c r="W21" s="11"/>
      <c r="X21" s="2" t="s">
        <v>45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23" customHeight="1">
      <c r="A22" s="8">
        <v>5</v>
      </c>
      <c r="B22" s="9" t="s">
        <v>55</v>
      </c>
      <c r="C22" s="8" t="s">
        <v>56</v>
      </c>
      <c r="D22" s="17" t="s">
        <v>50</v>
      </c>
      <c r="E22" s="10">
        <v>81127.846000000005</v>
      </c>
      <c r="F22" s="10">
        <f t="shared" si="5"/>
        <v>80717.210000000006</v>
      </c>
      <c r="G22" s="10">
        <f t="shared" si="7"/>
        <v>0</v>
      </c>
      <c r="H22" s="10"/>
      <c r="I22" s="10"/>
      <c r="J22" s="10"/>
      <c r="K22" s="10"/>
      <c r="L22" s="18">
        <v>80717.210000000006</v>
      </c>
      <c r="M22" s="18"/>
      <c r="N22" s="10"/>
      <c r="O22" s="10"/>
      <c r="P22" s="10"/>
      <c r="Q22" s="10"/>
      <c r="R22" s="10"/>
      <c r="S22" s="10"/>
      <c r="T22" s="11" t="s">
        <v>57</v>
      </c>
      <c r="U22" s="11"/>
      <c r="V22" s="11" t="s">
        <v>22</v>
      </c>
      <c r="W22" s="11"/>
      <c r="X22" s="2" t="s">
        <v>58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96" customHeight="1">
      <c r="A23" s="78">
        <v>6</v>
      </c>
      <c r="B23" s="9" t="s">
        <v>59</v>
      </c>
      <c r="C23" s="8" t="s">
        <v>42</v>
      </c>
      <c r="D23" s="8" t="s">
        <v>43</v>
      </c>
      <c r="E23" s="10">
        <v>6332.6750000000002</v>
      </c>
      <c r="F23" s="10">
        <f t="shared" si="5"/>
        <v>3285.3</v>
      </c>
      <c r="G23" s="10">
        <f t="shared" si="7"/>
        <v>2784.57</v>
      </c>
      <c r="H23" s="10"/>
      <c r="I23" s="10"/>
      <c r="J23" s="10"/>
      <c r="K23" s="10"/>
      <c r="L23" s="18"/>
      <c r="M23" s="18"/>
      <c r="N23" s="10">
        <v>3285.3</v>
      </c>
      <c r="O23" s="79">
        <v>2784.57</v>
      </c>
      <c r="P23" s="10"/>
      <c r="Q23" s="10"/>
      <c r="R23" s="10"/>
      <c r="S23" s="10"/>
      <c r="T23" s="11" t="s">
        <v>60</v>
      </c>
      <c r="U23" s="11"/>
      <c r="V23" s="11" t="s">
        <v>22</v>
      </c>
      <c r="W23" s="11"/>
      <c r="X23" s="2" t="s">
        <v>45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05">
      <c r="A24" s="8">
        <v>7</v>
      </c>
      <c r="B24" s="9" t="s">
        <v>61</v>
      </c>
      <c r="C24" s="8" t="s">
        <v>42</v>
      </c>
      <c r="D24" s="8" t="s">
        <v>43</v>
      </c>
      <c r="E24" s="10">
        <v>881.32799999999997</v>
      </c>
      <c r="F24" s="10">
        <f t="shared" si="5"/>
        <v>660.2</v>
      </c>
      <c r="G24" s="10">
        <f t="shared" si="7"/>
        <v>0</v>
      </c>
      <c r="H24" s="10"/>
      <c r="I24" s="10"/>
      <c r="J24" s="10"/>
      <c r="K24" s="10"/>
      <c r="L24" s="18"/>
      <c r="M24" s="18"/>
      <c r="N24" s="10">
        <v>660.2</v>
      </c>
      <c r="O24" s="79"/>
      <c r="P24" s="10"/>
      <c r="Q24" s="10"/>
      <c r="R24" s="10"/>
      <c r="S24" s="10"/>
      <c r="T24" s="11" t="s">
        <v>62</v>
      </c>
      <c r="U24" s="11"/>
      <c r="V24" s="11" t="s">
        <v>22</v>
      </c>
      <c r="W24" s="11"/>
      <c r="X24" s="2" t="s">
        <v>45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95.25" customHeight="1">
      <c r="A25" s="8">
        <v>8</v>
      </c>
      <c r="B25" s="9" t="s">
        <v>63</v>
      </c>
      <c r="C25" s="8" t="s">
        <v>42</v>
      </c>
      <c r="D25" s="8" t="s">
        <v>47</v>
      </c>
      <c r="E25" s="10">
        <v>33010.016000000003</v>
      </c>
      <c r="F25" s="10">
        <f t="shared" si="5"/>
        <v>1289.6410000000001</v>
      </c>
      <c r="G25" s="10">
        <f t="shared" si="7"/>
        <v>1289.6410000000001</v>
      </c>
      <c r="H25" s="10"/>
      <c r="I25" s="10"/>
      <c r="J25" s="10"/>
      <c r="K25" s="10"/>
      <c r="L25" s="18"/>
      <c r="M25" s="18"/>
      <c r="N25" s="10">
        <v>1289.6410000000001</v>
      </c>
      <c r="O25" s="79">
        <v>1289.6410000000001</v>
      </c>
      <c r="P25" s="10"/>
      <c r="Q25" s="10"/>
      <c r="R25" s="10"/>
      <c r="S25" s="10"/>
      <c r="T25" s="11" t="s">
        <v>64</v>
      </c>
      <c r="U25" s="11"/>
      <c r="V25" s="11" t="s">
        <v>22</v>
      </c>
      <c r="W25" s="11"/>
      <c r="X25" s="2" t="s">
        <v>45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99" customHeight="1">
      <c r="A26" s="8">
        <v>9</v>
      </c>
      <c r="B26" s="9" t="s">
        <v>65</v>
      </c>
      <c r="C26" s="8">
        <v>2019</v>
      </c>
      <c r="D26" s="17" t="s">
        <v>50</v>
      </c>
      <c r="E26" s="10">
        <v>854.92399999999998</v>
      </c>
      <c r="F26" s="10">
        <f t="shared" si="5"/>
        <v>562.34400000000005</v>
      </c>
      <c r="G26" s="10">
        <f t="shared" si="7"/>
        <v>0</v>
      </c>
      <c r="H26" s="10"/>
      <c r="I26" s="10"/>
      <c r="J26" s="10"/>
      <c r="K26" s="10"/>
      <c r="L26" s="10"/>
      <c r="M26" s="10"/>
      <c r="N26" s="10"/>
      <c r="O26" s="10"/>
      <c r="P26" s="10">
        <v>562.34400000000005</v>
      </c>
      <c r="Q26" s="10"/>
      <c r="R26" s="10"/>
      <c r="S26" s="10"/>
      <c r="T26" s="11" t="s">
        <v>66</v>
      </c>
      <c r="U26" s="11"/>
      <c r="V26" s="11" t="s">
        <v>22</v>
      </c>
      <c r="W26" s="11"/>
      <c r="X26" s="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96" customHeight="1">
      <c r="A27" s="8">
        <v>10</v>
      </c>
      <c r="B27" s="9" t="s">
        <v>67</v>
      </c>
      <c r="C27" s="8">
        <v>2019</v>
      </c>
      <c r="D27" s="17" t="s">
        <v>50</v>
      </c>
      <c r="E27" s="10">
        <v>1259.673</v>
      </c>
      <c r="F27" s="10">
        <f t="shared" si="5"/>
        <v>1192.742</v>
      </c>
      <c r="G27" s="10">
        <f t="shared" si="7"/>
        <v>0</v>
      </c>
      <c r="H27" s="10"/>
      <c r="I27" s="10"/>
      <c r="J27" s="10"/>
      <c r="K27" s="10"/>
      <c r="L27" s="10"/>
      <c r="M27" s="10"/>
      <c r="N27" s="10"/>
      <c r="O27" s="10"/>
      <c r="P27" s="10">
        <v>1192.742</v>
      </c>
      <c r="Q27" s="10"/>
      <c r="R27" s="10"/>
      <c r="S27" s="10"/>
      <c r="T27" s="11" t="s">
        <v>66</v>
      </c>
      <c r="U27" s="11"/>
      <c r="V27" s="11" t="s">
        <v>22</v>
      </c>
      <c r="W27" s="11"/>
      <c r="X27" s="2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96" customHeight="1">
      <c r="A28" s="8">
        <v>11</v>
      </c>
      <c r="B28" s="9" t="s">
        <v>68</v>
      </c>
      <c r="C28" s="8">
        <v>2019</v>
      </c>
      <c r="D28" s="17" t="s">
        <v>50</v>
      </c>
      <c r="E28" s="10">
        <v>112.002</v>
      </c>
      <c r="F28" s="10">
        <f t="shared" si="5"/>
        <v>112.002</v>
      </c>
      <c r="G28" s="10">
        <f t="shared" si="7"/>
        <v>0</v>
      </c>
      <c r="H28" s="10"/>
      <c r="I28" s="10"/>
      <c r="J28" s="10"/>
      <c r="K28" s="10"/>
      <c r="L28" s="10"/>
      <c r="M28" s="10"/>
      <c r="N28" s="10"/>
      <c r="O28" s="10"/>
      <c r="P28" s="10">
        <v>112.002</v>
      </c>
      <c r="Q28" s="10"/>
      <c r="R28" s="10"/>
      <c r="S28" s="10"/>
      <c r="T28" s="11" t="s">
        <v>69</v>
      </c>
      <c r="U28" s="11"/>
      <c r="V28" s="11" t="s">
        <v>22</v>
      </c>
      <c r="W28" s="11"/>
      <c r="X28" s="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99" customHeight="1">
      <c r="A29" s="8">
        <v>12</v>
      </c>
      <c r="B29" s="9" t="s">
        <v>70</v>
      </c>
      <c r="C29" s="8">
        <v>2019</v>
      </c>
      <c r="D29" s="17" t="s">
        <v>50</v>
      </c>
      <c r="E29" s="10">
        <v>220.26400000000001</v>
      </c>
      <c r="F29" s="10">
        <f t="shared" si="5"/>
        <v>220.26400000000001</v>
      </c>
      <c r="G29" s="10">
        <f t="shared" si="7"/>
        <v>0</v>
      </c>
      <c r="H29" s="10"/>
      <c r="I29" s="10"/>
      <c r="J29" s="10"/>
      <c r="K29" s="10"/>
      <c r="L29" s="10"/>
      <c r="M29" s="10"/>
      <c r="N29" s="10"/>
      <c r="O29" s="10"/>
      <c r="P29" s="10">
        <v>220.26400000000001</v>
      </c>
      <c r="Q29" s="10"/>
      <c r="R29" s="10"/>
      <c r="S29" s="10"/>
      <c r="T29" s="11" t="s">
        <v>71</v>
      </c>
      <c r="U29" s="11"/>
      <c r="V29" s="11" t="s">
        <v>22</v>
      </c>
      <c r="W29" s="11"/>
      <c r="X29" s="2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99" customHeight="1">
      <c r="A30" s="8">
        <v>13</v>
      </c>
      <c r="B30" s="9" t="s">
        <v>72</v>
      </c>
      <c r="C30" s="8">
        <v>2019</v>
      </c>
      <c r="D30" s="17" t="s">
        <v>50</v>
      </c>
      <c r="E30" s="10">
        <v>3900</v>
      </c>
      <c r="F30" s="10">
        <f t="shared" si="5"/>
        <v>3900</v>
      </c>
      <c r="G30" s="10">
        <f t="shared" si="7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3900</v>
      </c>
      <c r="S30" s="10"/>
      <c r="T30" s="11" t="s">
        <v>73</v>
      </c>
      <c r="U30" s="11"/>
      <c r="V30" s="11" t="s">
        <v>22</v>
      </c>
      <c r="W30" s="11"/>
      <c r="X30" s="2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89.25">
      <c r="A31" s="8">
        <v>14</v>
      </c>
      <c r="B31" s="9" t="s">
        <v>74</v>
      </c>
      <c r="C31" s="8">
        <v>2019</v>
      </c>
      <c r="D31" s="17" t="s">
        <v>50</v>
      </c>
      <c r="E31" s="10">
        <v>1670</v>
      </c>
      <c r="F31" s="10">
        <f t="shared" si="5"/>
        <v>1670</v>
      </c>
      <c r="G31" s="10">
        <f t="shared" si="7"/>
        <v>0</v>
      </c>
      <c r="H31" s="10"/>
      <c r="I31" s="10"/>
      <c r="J31" s="10"/>
      <c r="K31" s="10"/>
      <c r="L31" s="18"/>
      <c r="M31" s="18"/>
      <c r="N31" s="10"/>
      <c r="O31" s="10"/>
      <c r="P31" s="10">
        <v>167</v>
      </c>
      <c r="Q31" s="10"/>
      <c r="R31" s="10">
        <v>1503</v>
      </c>
      <c r="S31" s="10"/>
      <c r="T31" s="11" t="s">
        <v>75</v>
      </c>
      <c r="U31" s="11"/>
      <c r="V31" s="11" t="s">
        <v>22</v>
      </c>
      <c r="W31" s="11"/>
      <c r="X31" s="2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01.45" customHeight="1">
      <c r="A32" s="8">
        <v>15</v>
      </c>
      <c r="B32" s="9" t="s">
        <v>76</v>
      </c>
      <c r="C32" s="8">
        <v>2019</v>
      </c>
      <c r="D32" s="17" t="s">
        <v>50</v>
      </c>
      <c r="E32" s="10">
        <v>915.47</v>
      </c>
      <c r="F32" s="10">
        <f t="shared" si="5"/>
        <v>915.47</v>
      </c>
      <c r="G32" s="10">
        <f t="shared" si="7"/>
        <v>0</v>
      </c>
      <c r="H32" s="10"/>
      <c r="I32" s="10"/>
      <c r="J32" s="10"/>
      <c r="K32" s="10"/>
      <c r="L32" s="18"/>
      <c r="M32" s="18"/>
      <c r="N32" s="10"/>
      <c r="O32" s="10"/>
      <c r="P32" s="10">
        <v>915.47</v>
      </c>
      <c r="Q32" s="10"/>
      <c r="R32" s="10"/>
      <c r="S32" s="10"/>
      <c r="T32" s="11" t="s">
        <v>77</v>
      </c>
      <c r="U32" s="11"/>
      <c r="V32" s="11" t="s">
        <v>22</v>
      </c>
      <c r="W32" s="11"/>
      <c r="X32" s="2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20">
      <c r="A33" s="8">
        <v>16</v>
      </c>
      <c r="B33" s="9" t="s">
        <v>78</v>
      </c>
      <c r="C33" s="8">
        <v>2019</v>
      </c>
      <c r="D33" s="17" t="s">
        <v>50</v>
      </c>
      <c r="E33" s="10">
        <v>2260</v>
      </c>
      <c r="F33" s="10">
        <f t="shared" si="5"/>
        <v>2260</v>
      </c>
      <c r="G33" s="10">
        <f t="shared" si="7"/>
        <v>0</v>
      </c>
      <c r="H33" s="10"/>
      <c r="I33" s="10"/>
      <c r="J33" s="10"/>
      <c r="K33" s="10"/>
      <c r="L33" s="18"/>
      <c r="M33" s="18"/>
      <c r="N33" s="10"/>
      <c r="O33" s="10"/>
      <c r="P33" s="10">
        <v>226</v>
      </c>
      <c r="Q33" s="10"/>
      <c r="R33" s="10">
        <v>2034</v>
      </c>
      <c r="S33" s="10"/>
      <c r="T33" s="11" t="s">
        <v>79</v>
      </c>
      <c r="U33" s="11"/>
      <c r="V33" s="11" t="s">
        <v>22</v>
      </c>
      <c r="W33" s="11"/>
      <c r="X33" s="2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97.5" customHeight="1">
      <c r="A34" s="8">
        <v>17</v>
      </c>
      <c r="B34" s="9" t="s">
        <v>80</v>
      </c>
      <c r="C34" s="8">
        <v>2019</v>
      </c>
      <c r="D34" s="17" t="s">
        <v>50</v>
      </c>
      <c r="E34" s="10">
        <v>10500</v>
      </c>
      <c r="F34" s="10">
        <f t="shared" si="5"/>
        <v>10500</v>
      </c>
      <c r="G34" s="10">
        <f t="shared" si="7"/>
        <v>0</v>
      </c>
      <c r="H34" s="10"/>
      <c r="I34" s="10"/>
      <c r="J34" s="10"/>
      <c r="K34" s="10"/>
      <c r="L34" s="18"/>
      <c r="M34" s="18"/>
      <c r="N34" s="10"/>
      <c r="O34" s="10"/>
      <c r="P34" s="10"/>
      <c r="Q34" s="10"/>
      <c r="R34" s="10">
        <v>10500</v>
      </c>
      <c r="S34" s="10"/>
      <c r="T34" s="11" t="s">
        <v>81</v>
      </c>
      <c r="U34" s="11"/>
      <c r="V34" s="11" t="s">
        <v>22</v>
      </c>
      <c r="W34" s="11"/>
      <c r="X34" s="2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00.5" customHeight="1">
      <c r="A35" s="8">
        <v>18</v>
      </c>
      <c r="B35" s="9" t="s">
        <v>82</v>
      </c>
      <c r="C35" s="8">
        <v>2019</v>
      </c>
      <c r="D35" s="17" t="s">
        <v>50</v>
      </c>
      <c r="E35" s="10">
        <v>12000</v>
      </c>
      <c r="F35" s="10">
        <f t="shared" si="5"/>
        <v>12000</v>
      </c>
      <c r="G35" s="10">
        <f t="shared" si="7"/>
        <v>0</v>
      </c>
      <c r="H35" s="10"/>
      <c r="I35" s="10"/>
      <c r="J35" s="10"/>
      <c r="K35" s="10"/>
      <c r="L35" s="18"/>
      <c r="M35" s="18"/>
      <c r="N35" s="10"/>
      <c r="O35" s="10"/>
      <c r="P35" s="10"/>
      <c r="Q35" s="10"/>
      <c r="R35" s="10">
        <v>12000</v>
      </c>
      <c r="S35" s="10"/>
      <c r="T35" s="11" t="s">
        <v>83</v>
      </c>
      <c r="U35" s="11"/>
      <c r="V35" s="11" t="s">
        <v>22</v>
      </c>
      <c r="W35" s="11"/>
      <c r="X35" s="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99" customHeight="1">
      <c r="A36" s="8">
        <v>19</v>
      </c>
      <c r="B36" s="9" t="s">
        <v>84</v>
      </c>
      <c r="C36" s="8">
        <v>2019</v>
      </c>
      <c r="D36" s="17" t="s">
        <v>50</v>
      </c>
      <c r="E36" s="10">
        <v>3500</v>
      </c>
      <c r="F36" s="10">
        <f t="shared" si="5"/>
        <v>3500</v>
      </c>
      <c r="G36" s="10">
        <f t="shared" si="7"/>
        <v>0</v>
      </c>
      <c r="H36" s="10"/>
      <c r="I36" s="10"/>
      <c r="J36" s="10"/>
      <c r="K36" s="10"/>
      <c r="L36" s="18"/>
      <c r="M36" s="18"/>
      <c r="N36" s="10"/>
      <c r="O36" s="10"/>
      <c r="P36" s="10"/>
      <c r="Q36" s="10"/>
      <c r="R36" s="10">
        <v>3500</v>
      </c>
      <c r="S36" s="10"/>
      <c r="T36" s="11" t="s">
        <v>85</v>
      </c>
      <c r="U36" s="11"/>
      <c r="V36" s="11" t="s">
        <v>22</v>
      </c>
      <c r="W36" s="11"/>
      <c r="X36" s="2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99" customHeight="1">
      <c r="A37" s="8">
        <v>20</v>
      </c>
      <c r="B37" s="9" t="s">
        <v>86</v>
      </c>
      <c r="C37" s="8">
        <v>2019</v>
      </c>
      <c r="D37" s="17" t="s">
        <v>50</v>
      </c>
      <c r="E37" s="10">
        <v>2319.36</v>
      </c>
      <c r="F37" s="10">
        <f t="shared" si="5"/>
        <v>2319.36</v>
      </c>
      <c r="G37" s="10">
        <f t="shared" si="7"/>
        <v>0</v>
      </c>
      <c r="H37" s="10"/>
      <c r="I37" s="10"/>
      <c r="J37" s="10"/>
      <c r="K37" s="10"/>
      <c r="L37" s="18"/>
      <c r="M37" s="18"/>
      <c r="N37" s="10"/>
      <c r="O37" s="10"/>
      <c r="P37" s="10"/>
      <c r="Q37" s="10"/>
      <c r="R37" s="10">
        <v>2319.36</v>
      </c>
      <c r="S37" s="10"/>
      <c r="T37" s="11" t="s">
        <v>87</v>
      </c>
      <c r="U37" s="11"/>
      <c r="V37" s="11" t="s">
        <v>22</v>
      </c>
      <c r="W37" s="11"/>
      <c r="X37" s="2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89.25">
      <c r="A38" s="8">
        <v>21</v>
      </c>
      <c r="B38" s="9" t="s">
        <v>88</v>
      </c>
      <c r="C38" s="8">
        <v>2019</v>
      </c>
      <c r="D38" s="17" t="s">
        <v>50</v>
      </c>
      <c r="E38" s="10">
        <v>3900</v>
      </c>
      <c r="F38" s="10">
        <f t="shared" si="5"/>
        <v>3900</v>
      </c>
      <c r="G38" s="10">
        <f t="shared" si="7"/>
        <v>0</v>
      </c>
      <c r="H38" s="10"/>
      <c r="I38" s="10"/>
      <c r="J38" s="10"/>
      <c r="K38" s="10"/>
      <c r="L38" s="18"/>
      <c r="M38" s="18"/>
      <c r="N38" s="10"/>
      <c r="O38" s="10"/>
      <c r="P38" s="10">
        <v>390</v>
      </c>
      <c r="Q38" s="10"/>
      <c r="R38" s="10">
        <v>3510</v>
      </c>
      <c r="S38" s="10"/>
      <c r="T38" s="11" t="s">
        <v>89</v>
      </c>
      <c r="U38" s="11"/>
      <c r="V38" s="11" t="s">
        <v>22</v>
      </c>
      <c r="W38" s="11"/>
      <c r="X38" s="2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05">
      <c r="A39" s="8">
        <v>22</v>
      </c>
      <c r="B39" s="9" t="s">
        <v>90</v>
      </c>
      <c r="C39" s="8">
        <v>2019</v>
      </c>
      <c r="D39" s="17" t="s">
        <v>50</v>
      </c>
      <c r="E39" s="10">
        <v>3615.23</v>
      </c>
      <c r="F39" s="10">
        <f t="shared" si="5"/>
        <v>3615.23</v>
      </c>
      <c r="G39" s="10">
        <f t="shared" si="7"/>
        <v>0</v>
      </c>
      <c r="H39" s="10"/>
      <c r="I39" s="10"/>
      <c r="J39" s="10"/>
      <c r="K39" s="10"/>
      <c r="L39" s="18"/>
      <c r="M39" s="18"/>
      <c r="N39" s="10"/>
      <c r="O39" s="10"/>
      <c r="P39" s="10"/>
      <c r="Q39" s="10"/>
      <c r="R39" s="10">
        <v>3615.23</v>
      </c>
      <c r="S39" s="10"/>
      <c r="T39" s="11" t="s">
        <v>89</v>
      </c>
      <c r="U39" s="11"/>
      <c r="V39" s="11" t="s">
        <v>22</v>
      </c>
      <c r="W39" s="11"/>
      <c r="X39" s="2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89.25">
      <c r="A40" s="8">
        <v>23</v>
      </c>
      <c r="B40" s="9" t="s">
        <v>91</v>
      </c>
      <c r="C40" s="8">
        <v>2019</v>
      </c>
      <c r="D40" s="17" t="s">
        <v>50</v>
      </c>
      <c r="E40" s="10">
        <v>18000</v>
      </c>
      <c r="F40" s="10">
        <f t="shared" si="5"/>
        <v>18000</v>
      </c>
      <c r="G40" s="10">
        <f t="shared" si="7"/>
        <v>0</v>
      </c>
      <c r="H40" s="10"/>
      <c r="I40" s="10"/>
      <c r="J40" s="10"/>
      <c r="K40" s="10"/>
      <c r="L40" s="18"/>
      <c r="M40" s="18"/>
      <c r="N40" s="10"/>
      <c r="O40" s="10"/>
      <c r="P40" s="10">
        <v>1800</v>
      </c>
      <c r="Q40" s="10"/>
      <c r="R40" s="10">
        <v>16200</v>
      </c>
      <c r="S40" s="10"/>
      <c r="T40" s="11" t="s">
        <v>317</v>
      </c>
      <c r="U40" s="11"/>
      <c r="V40" s="11" t="s">
        <v>22</v>
      </c>
      <c r="W40" s="11"/>
      <c r="X40" s="2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20">
      <c r="A41" s="8">
        <v>24</v>
      </c>
      <c r="B41" s="9" t="s">
        <v>92</v>
      </c>
      <c r="C41" s="8">
        <v>2019</v>
      </c>
      <c r="D41" s="17" t="s">
        <v>50</v>
      </c>
      <c r="E41" s="10">
        <v>237.15700000000001</v>
      </c>
      <c r="F41" s="10">
        <f t="shared" si="5"/>
        <v>237.15700000000001</v>
      </c>
      <c r="G41" s="10">
        <f t="shared" si="7"/>
        <v>122.663</v>
      </c>
      <c r="H41" s="10"/>
      <c r="I41" s="10"/>
      <c r="J41" s="10">
        <v>237.15700000000001</v>
      </c>
      <c r="K41" s="10">
        <v>122.663</v>
      </c>
      <c r="L41" s="18"/>
      <c r="M41" s="18"/>
      <c r="N41" s="10"/>
      <c r="O41" s="10"/>
      <c r="P41" s="10"/>
      <c r="Q41" s="10"/>
      <c r="R41" s="10"/>
      <c r="S41" s="10"/>
      <c r="T41" s="11" t="s">
        <v>93</v>
      </c>
      <c r="U41" s="11"/>
      <c r="V41" s="11" t="s">
        <v>22</v>
      </c>
      <c r="W41" s="11"/>
      <c r="X41" s="2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20">
      <c r="A42" s="8">
        <v>25</v>
      </c>
      <c r="B42" s="9" t="s">
        <v>94</v>
      </c>
      <c r="C42" s="8">
        <v>2019</v>
      </c>
      <c r="D42" s="17" t="s">
        <v>50</v>
      </c>
      <c r="E42" s="10">
        <v>337.24700000000001</v>
      </c>
      <c r="F42" s="10">
        <f t="shared" si="5"/>
        <v>337.24700000000001</v>
      </c>
      <c r="G42" s="10">
        <f t="shared" si="7"/>
        <v>0</v>
      </c>
      <c r="H42" s="10"/>
      <c r="I42" s="10"/>
      <c r="J42" s="10">
        <v>337.24700000000001</v>
      </c>
      <c r="K42" s="10"/>
      <c r="L42" s="18"/>
      <c r="M42" s="18"/>
      <c r="N42" s="10"/>
      <c r="O42" s="10"/>
      <c r="P42" s="10"/>
      <c r="Q42" s="10"/>
      <c r="R42" s="10"/>
      <c r="S42" s="10"/>
      <c r="T42" s="11" t="s">
        <v>95</v>
      </c>
      <c r="U42" s="11"/>
      <c r="V42" s="11" t="s">
        <v>22</v>
      </c>
      <c r="W42" s="11"/>
      <c r="X42" s="2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20">
      <c r="A43" s="8">
        <v>26</v>
      </c>
      <c r="B43" s="9" t="s">
        <v>96</v>
      </c>
      <c r="C43" s="8">
        <v>2019</v>
      </c>
      <c r="D43" s="17" t="s">
        <v>50</v>
      </c>
      <c r="E43" s="10">
        <v>308.54300000000001</v>
      </c>
      <c r="F43" s="10">
        <f t="shared" si="5"/>
        <v>308.54300000000001</v>
      </c>
      <c r="G43" s="10">
        <f t="shared" si="7"/>
        <v>186.2</v>
      </c>
      <c r="H43" s="10"/>
      <c r="I43" s="10"/>
      <c r="J43" s="10">
        <v>308.54300000000001</v>
      </c>
      <c r="K43" s="10">
        <v>186.2</v>
      </c>
      <c r="L43" s="18"/>
      <c r="M43" s="18"/>
      <c r="N43" s="10"/>
      <c r="O43" s="10"/>
      <c r="P43" s="10"/>
      <c r="Q43" s="10"/>
      <c r="R43" s="10"/>
      <c r="S43" s="10"/>
      <c r="T43" s="11" t="s">
        <v>97</v>
      </c>
      <c r="U43" s="11"/>
      <c r="V43" s="11" t="s">
        <v>22</v>
      </c>
      <c r="W43" s="11"/>
      <c r="X43" s="2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34.25" customHeight="1">
      <c r="A44" s="8">
        <v>27</v>
      </c>
      <c r="B44" s="9" t="s">
        <v>98</v>
      </c>
      <c r="C44" s="8">
        <v>2019</v>
      </c>
      <c r="D44" s="17" t="s">
        <v>50</v>
      </c>
      <c r="E44" s="10">
        <v>246.63499999999999</v>
      </c>
      <c r="F44" s="10">
        <f t="shared" si="5"/>
        <v>246.63499999999999</v>
      </c>
      <c r="G44" s="10">
        <f t="shared" si="7"/>
        <v>115.101</v>
      </c>
      <c r="H44" s="10"/>
      <c r="I44" s="10"/>
      <c r="J44" s="10">
        <v>246.63499999999999</v>
      </c>
      <c r="K44" s="10">
        <v>115.101</v>
      </c>
      <c r="L44" s="18"/>
      <c r="M44" s="18"/>
      <c r="N44" s="10"/>
      <c r="O44" s="10"/>
      <c r="P44" s="10"/>
      <c r="Q44" s="10"/>
      <c r="R44" s="10"/>
      <c r="S44" s="10"/>
      <c r="T44" s="11" t="s">
        <v>99</v>
      </c>
      <c r="U44" s="11"/>
      <c r="V44" s="11" t="s">
        <v>22</v>
      </c>
      <c r="W44" s="11"/>
      <c r="X44" s="2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35">
      <c r="A45" s="8">
        <v>28</v>
      </c>
      <c r="B45" s="9" t="s">
        <v>100</v>
      </c>
      <c r="C45" s="8">
        <v>2019</v>
      </c>
      <c r="D45" s="17" t="s">
        <v>50</v>
      </c>
      <c r="E45" s="10">
        <v>138.23500000000001</v>
      </c>
      <c r="F45" s="10">
        <f t="shared" si="5"/>
        <v>138.23500000000001</v>
      </c>
      <c r="G45" s="10">
        <f t="shared" si="7"/>
        <v>83.007000000000005</v>
      </c>
      <c r="H45" s="10"/>
      <c r="I45" s="10"/>
      <c r="J45" s="10">
        <v>138.23500000000001</v>
      </c>
      <c r="K45" s="10">
        <v>83.007000000000005</v>
      </c>
      <c r="L45" s="18"/>
      <c r="M45" s="18"/>
      <c r="N45" s="10"/>
      <c r="O45" s="10"/>
      <c r="P45" s="10"/>
      <c r="Q45" s="10"/>
      <c r="R45" s="10"/>
      <c r="S45" s="10"/>
      <c r="T45" s="11" t="s">
        <v>101</v>
      </c>
      <c r="U45" s="11"/>
      <c r="V45" s="11" t="s">
        <v>22</v>
      </c>
      <c r="W45" s="11"/>
      <c r="X45" s="2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20">
      <c r="A46" s="8">
        <v>29</v>
      </c>
      <c r="B46" s="9" t="s">
        <v>102</v>
      </c>
      <c r="C46" s="8">
        <v>2019</v>
      </c>
      <c r="D46" s="17" t="s">
        <v>50</v>
      </c>
      <c r="E46" s="10">
        <v>279.68799999999999</v>
      </c>
      <c r="F46" s="10">
        <f t="shared" si="5"/>
        <v>279.68799999999999</v>
      </c>
      <c r="G46" s="10">
        <f t="shared" si="7"/>
        <v>0</v>
      </c>
      <c r="H46" s="10"/>
      <c r="I46" s="10"/>
      <c r="J46" s="10">
        <v>279.68799999999999</v>
      </c>
      <c r="K46" s="10"/>
      <c r="L46" s="18"/>
      <c r="M46" s="18"/>
      <c r="N46" s="10"/>
      <c r="O46" s="10"/>
      <c r="P46" s="10"/>
      <c r="Q46" s="10"/>
      <c r="R46" s="10"/>
      <c r="S46" s="10"/>
      <c r="T46" s="11" t="s">
        <v>103</v>
      </c>
      <c r="U46" s="11"/>
      <c r="V46" s="11" t="s">
        <v>22</v>
      </c>
      <c r="W46" s="11"/>
      <c r="X46" s="2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30.5" customHeight="1">
      <c r="A47" s="8">
        <v>30</v>
      </c>
      <c r="B47" s="9" t="s">
        <v>104</v>
      </c>
      <c r="C47" s="8">
        <v>2019</v>
      </c>
      <c r="D47" s="17" t="s">
        <v>50</v>
      </c>
      <c r="E47" s="10">
        <v>481.53800000000001</v>
      </c>
      <c r="F47" s="10">
        <f t="shared" si="5"/>
        <v>481.53800000000001</v>
      </c>
      <c r="G47" s="10">
        <f t="shared" si="7"/>
        <v>349.50799999999998</v>
      </c>
      <c r="H47" s="10"/>
      <c r="I47" s="10"/>
      <c r="J47" s="10">
        <v>481.53800000000001</v>
      </c>
      <c r="K47" s="10">
        <v>349.50799999999998</v>
      </c>
      <c r="L47" s="18"/>
      <c r="M47" s="18"/>
      <c r="N47" s="10"/>
      <c r="O47" s="10"/>
      <c r="P47" s="10"/>
      <c r="Q47" s="10"/>
      <c r="R47" s="10"/>
      <c r="S47" s="10"/>
      <c r="T47" s="11" t="s">
        <v>105</v>
      </c>
      <c r="U47" s="11"/>
      <c r="V47" s="11" t="s">
        <v>22</v>
      </c>
      <c r="W47" s="11"/>
      <c r="X47" s="2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99" customHeight="1">
      <c r="A48" s="8">
        <v>31</v>
      </c>
      <c r="B48" s="19" t="s">
        <v>106</v>
      </c>
      <c r="C48" s="20">
        <v>2019</v>
      </c>
      <c r="D48" s="17" t="s">
        <v>50</v>
      </c>
      <c r="E48" s="21">
        <v>500</v>
      </c>
      <c r="F48" s="10">
        <f t="shared" si="5"/>
        <v>500</v>
      </c>
      <c r="G48" s="10">
        <f t="shared" si="7"/>
        <v>0</v>
      </c>
      <c r="H48" s="21"/>
      <c r="I48" s="21"/>
      <c r="J48" s="21"/>
      <c r="K48" s="21"/>
      <c r="L48" s="21"/>
      <c r="M48" s="21"/>
      <c r="N48" s="21"/>
      <c r="O48" s="21"/>
      <c r="P48" s="21">
        <v>500</v>
      </c>
      <c r="Q48" s="21"/>
      <c r="R48" s="21"/>
      <c r="S48" s="21"/>
      <c r="T48" s="11" t="s">
        <v>107</v>
      </c>
      <c r="U48" s="11"/>
      <c r="V48" s="11" t="s">
        <v>22</v>
      </c>
      <c r="W48" s="11"/>
      <c r="X48" s="2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13.25" customHeight="1">
      <c r="A49" s="8">
        <v>32</v>
      </c>
      <c r="B49" s="9" t="s">
        <v>108</v>
      </c>
      <c r="C49" s="8">
        <v>2019</v>
      </c>
      <c r="D49" s="22" t="s">
        <v>50</v>
      </c>
      <c r="E49" s="10">
        <v>420</v>
      </c>
      <c r="F49" s="10">
        <v>420</v>
      </c>
      <c r="G49" s="10">
        <f t="shared" si="7"/>
        <v>0</v>
      </c>
      <c r="H49" s="10"/>
      <c r="I49" s="10"/>
      <c r="J49" s="10"/>
      <c r="K49" s="10"/>
      <c r="L49" s="23"/>
      <c r="M49" s="23"/>
      <c r="N49" s="10"/>
      <c r="O49" s="10"/>
      <c r="P49" s="10">
        <v>420</v>
      </c>
      <c r="Q49" s="10"/>
      <c r="R49" s="10"/>
      <c r="S49" s="10"/>
      <c r="T49" s="11" t="s">
        <v>109</v>
      </c>
      <c r="U49" s="11"/>
      <c r="V49" s="11" t="s">
        <v>22</v>
      </c>
      <c r="W49" s="11"/>
      <c r="X49" s="2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98.25" customHeight="1">
      <c r="A50" s="8">
        <v>33</v>
      </c>
      <c r="B50" s="9" t="s">
        <v>110</v>
      </c>
      <c r="C50" s="8">
        <v>2019</v>
      </c>
      <c r="D50" s="17" t="s">
        <v>50</v>
      </c>
      <c r="E50" s="10">
        <v>420</v>
      </c>
      <c r="F50" s="10">
        <f>H50+J50+L50+N50+P50+R50</f>
        <v>420</v>
      </c>
      <c r="G50" s="10">
        <f t="shared" si="7"/>
        <v>0</v>
      </c>
      <c r="H50" s="10"/>
      <c r="I50" s="10"/>
      <c r="J50" s="10"/>
      <c r="K50" s="10"/>
      <c r="L50" s="18"/>
      <c r="M50" s="18"/>
      <c r="N50" s="10"/>
      <c r="O50" s="10"/>
      <c r="P50" s="10">
        <v>420</v>
      </c>
      <c r="Q50" s="10"/>
      <c r="R50" s="10"/>
      <c r="S50" s="10"/>
      <c r="T50" s="11" t="s">
        <v>111</v>
      </c>
      <c r="U50" s="11"/>
      <c r="V50" s="11" t="s">
        <v>22</v>
      </c>
      <c r="W50" s="11"/>
      <c r="X50" s="2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13.45" customHeight="1">
      <c r="A51" s="8">
        <v>34</v>
      </c>
      <c r="B51" s="9" t="s">
        <v>112</v>
      </c>
      <c r="C51" s="8">
        <v>2019</v>
      </c>
      <c r="D51" s="17" t="s">
        <v>50</v>
      </c>
      <c r="E51" s="10">
        <v>8700</v>
      </c>
      <c r="F51" s="10">
        <f>H51+J51+L51+N51+P51+R51</f>
        <v>8700</v>
      </c>
      <c r="G51" s="10">
        <f t="shared" si="7"/>
        <v>8335.58</v>
      </c>
      <c r="H51" s="10"/>
      <c r="I51" s="10"/>
      <c r="J51" s="10"/>
      <c r="K51" s="10"/>
      <c r="L51" s="18"/>
      <c r="M51" s="18"/>
      <c r="N51" s="10"/>
      <c r="O51" s="10"/>
      <c r="P51" s="10">
        <v>8700</v>
      </c>
      <c r="Q51" s="10">
        <v>8335.58</v>
      </c>
      <c r="R51" s="10"/>
      <c r="S51" s="10"/>
      <c r="T51" s="11" t="s">
        <v>113</v>
      </c>
      <c r="U51" s="11"/>
      <c r="V51" s="11" t="s">
        <v>22</v>
      </c>
      <c r="W51" s="11"/>
      <c r="X51" s="2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13.45" customHeight="1">
      <c r="A52" s="24">
        <v>35</v>
      </c>
      <c r="B52" s="24" t="s">
        <v>114</v>
      </c>
      <c r="C52" s="24">
        <v>2019</v>
      </c>
      <c r="D52" s="25" t="s">
        <v>50</v>
      </c>
      <c r="E52" s="10">
        <v>4390.78</v>
      </c>
      <c r="F52" s="24">
        <v>2177.703</v>
      </c>
      <c r="G52" s="10">
        <f t="shared" si="7"/>
        <v>1804.0930000000001</v>
      </c>
      <c r="H52" s="24"/>
      <c r="I52" s="24"/>
      <c r="J52" s="24"/>
      <c r="K52" s="24"/>
      <c r="L52" s="24"/>
      <c r="M52" s="24"/>
      <c r="N52" s="24"/>
      <c r="O52" s="24"/>
      <c r="P52" s="24">
        <v>2177.703</v>
      </c>
      <c r="Q52" s="24">
        <v>1804.0930000000001</v>
      </c>
      <c r="R52" s="24"/>
      <c r="S52" s="24"/>
      <c r="T52" s="26" t="s">
        <v>115</v>
      </c>
      <c r="U52" s="26"/>
      <c r="V52" s="24" t="s">
        <v>22</v>
      </c>
      <c r="W52" s="24"/>
      <c r="X52" s="24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35" customHeight="1">
      <c r="A53" s="24">
        <v>36</v>
      </c>
      <c r="B53" s="24" t="s">
        <v>116</v>
      </c>
      <c r="C53" s="24">
        <v>2019</v>
      </c>
      <c r="D53" s="25" t="s">
        <v>50</v>
      </c>
      <c r="E53" s="10">
        <v>1861.309</v>
      </c>
      <c r="F53" s="24">
        <v>1861.309</v>
      </c>
      <c r="G53" s="10">
        <f t="shared" si="7"/>
        <v>0</v>
      </c>
      <c r="H53" s="24"/>
      <c r="I53" s="24"/>
      <c r="J53" s="24">
        <v>1861.309</v>
      </c>
      <c r="K53" s="24"/>
      <c r="L53" s="24"/>
      <c r="M53" s="24"/>
      <c r="N53" s="24"/>
      <c r="O53" s="24"/>
      <c r="P53" s="24"/>
      <c r="Q53" s="24"/>
      <c r="R53" s="24"/>
      <c r="S53" s="24"/>
      <c r="T53" s="26" t="s">
        <v>117</v>
      </c>
      <c r="U53" s="26"/>
      <c r="V53" s="24" t="s">
        <v>22</v>
      </c>
      <c r="W53" s="24"/>
      <c r="X53" s="24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27.5" customHeight="1">
      <c r="A54" s="24">
        <v>37</v>
      </c>
      <c r="B54" s="24" t="s">
        <v>118</v>
      </c>
      <c r="C54" s="24">
        <v>2019</v>
      </c>
      <c r="D54" s="25" t="s">
        <v>50</v>
      </c>
      <c r="E54" s="10">
        <f>P54</f>
        <v>10415</v>
      </c>
      <c r="F54" s="27">
        <f>P54</f>
        <v>10415</v>
      </c>
      <c r="G54" s="10">
        <f t="shared" si="7"/>
        <v>0</v>
      </c>
      <c r="H54" s="27"/>
      <c r="I54" s="27"/>
      <c r="J54" s="27"/>
      <c r="K54" s="27"/>
      <c r="L54" s="27"/>
      <c r="M54" s="27"/>
      <c r="N54" s="27"/>
      <c r="O54" s="27"/>
      <c r="P54" s="27">
        <v>10415</v>
      </c>
      <c r="Q54" s="27"/>
      <c r="R54" s="24"/>
      <c r="S54" s="24"/>
      <c r="T54" s="24" t="s">
        <v>119</v>
      </c>
      <c r="U54" s="24"/>
      <c r="V54" s="24" t="s">
        <v>22</v>
      </c>
      <c r="W54" s="24"/>
      <c r="X54" s="26" t="s">
        <v>120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22.25" customHeight="1">
      <c r="A55" s="24">
        <v>38</v>
      </c>
      <c r="B55" s="24" t="s">
        <v>121</v>
      </c>
      <c r="C55" s="24">
        <v>2019</v>
      </c>
      <c r="D55" s="25" t="s">
        <v>50</v>
      </c>
      <c r="E55" s="10">
        <v>1996.9190000000001</v>
      </c>
      <c r="F55" s="24">
        <v>1593.3219999999999</v>
      </c>
      <c r="G55" s="10">
        <f t="shared" si="7"/>
        <v>0</v>
      </c>
      <c r="H55" s="24"/>
      <c r="I55" s="24"/>
      <c r="J55" s="24"/>
      <c r="K55" s="24"/>
      <c r="L55" s="24"/>
      <c r="M55" s="24"/>
      <c r="N55" s="24"/>
      <c r="O55" s="24"/>
      <c r="P55" s="24">
        <v>1593.3219999999999</v>
      </c>
      <c r="Q55" s="24"/>
      <c r="R55" s="24"/>
      <c r="S55" s="24"/>
      <c r="T55" s="26" t="s">
        <v>122</v>
      </c>
      <c r="U55" s="26"/>
      <c r="V55" s="24" t="s">
        <v>22</v>
      </c>
      <c r="W55" s="24"/>
      <c r="X55" s="24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29" customHeight="1">
      <c r="A56" s="24">
        <v>39</v>
      </c>
      <c r="B56" s="24" t="s">
        <v>123</v>
      </c>
      <c r="C56" s="24" t="s">
        <v>124</v>
      </c>
      <c r="D56" s="28" t="s">
        <v>50</v>
      </c>
      <c r="E56" s="10">
        <v>19070.557000000001</v>
      </c>
      <c r="F56" s="29">
        <f>H56+P56</f>
        <v>1006</v>
      </c>
      <c r="G56" s="10">
        <f t="shared" si="7"/>
        <v>0</v>
      </c>
      <c r="H56" s="29">
        <v>905.4</v>
      </c>
      <c r="I56" s="29"/>
      <c r="J56" s="24"/>
      <c r="K56" s="24"/>
      <c r="L56" s="24"/>
      <c r="M56" s="24"/>
      <c r="N56" s="24"/>
      <c r="O56" s="24"/>
      <c r="P56" s="29">
        <v>100.6</v>
      </c>
      <c r="Q56" s="29"/>
      <c r="R56" s="24"/>
      <c r="S56" s="24"/>
      <c r="T56" s="26" t="s">
        <v>303</v>
      </c>
      <c r="U56" s="26"/>
      <c r="V56" s="24" t="s">
        <v>22</v>
      </c>
      <c r="W56" s="24"/>
      <c r="X56" s="24"/>
      <c r="Y56" s="24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89.25">
      <c r="A57" s="24">
        <v>40</v>
      </c>
      <c r="B57" s="9" t="s">
        <v>275</v>
      </c>
      <c r="C57" s="8">
        <v>2019</v>
      </c>
      <c r="D57" s="25" t="s">
        <v>50</v>
      </c>
      <c r="E57" s="10">
        <v>4264.1880000000001</v>
      </c>
      <c r="F57" s="10">
        <f>P57</f>
        <v>4264.1880000000001</v>
      </c>
      <c r="G57" s="10">
        <f t="shared" si="7"/>
        <v>3398.509</v>
      </c>
      <c r="H57" s="10"/>
      <c r="I57" s="10"/>
      <c r="J57" s="10"/>
      <c r="K57" s="10"/>
      <c r="L57" s="10"/>
      <c r="M57" s="10"/>
      <c r="N57" s="10"/>
      <c r="O57" s="10"/>
      <c r="P57" s="10">
        <v>4264.1880000000001</v>
      </c>
      <c r="Q57" s="10">
        <v>3398.509</v>
      </c>
      <c r="R57" s="10"/>
      <c r="S57" s="10"/>
      <c r="T57" s="11" t="s">
        <v>302</v>
      </c>
      <c r="U57" s="11"/>
      <c r="V57" s="11" t="s">
        <v>22</v>
      </c>
      <c r="W57" s="11"/>
      <c r="X57" s="2"/>
      <c r="Y57" s="7" t="s">
        <v>276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9.25">
      <c r="A58" s="24">
        <v>41</v>
      </c>
      <c r="B58" s="9" t="s">
        <v>126</v>
      </c>
      <c r="C58" s="8">
        <v>2019</v>
      </c>
      <c r="D58" s="25" t="s">
        <v>50</v>
      </c>
      <c r="E58" s="10">
        <v>10407.156999999999</v>
      </c>
      <c r="F58" s="10">
        <v>10407.156999999999</v>
      </c>
      <c r="G58" s="10">
        <f t="shared" si="7"/>
        <v>9717.2870000000003</v>
      </c>
      <c r="H58" s="10"/>
      <c r="I58" s="10"/>
      <c r="J58" s="10"/>
      <c r="K58" s="10"/>
      <c r="L58" s="10"/>
      <c r="M58" s="10"/>
      <c r="N58" s="10"/>
      <c r="O58" s="10"/>
      <c r="P58" s="10">
        <v>10407.156999999999</v>
      </c>
      <c r="Q58" s="10">
        <v>9717.2870000000003</v>
      </c>
      <c r="R58" s="10"/>
      <c r="S58" s="10"/>
      <c r="T58" s="11" t="s">
        <v>127</v>
      </c>
      <c r="U58" s="11"/>
      <c r="V58" s="11" t="s">
        <v>22</v>
      </c>
      <c r="W58" s="11"/>
      <c r="X58" s="2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89.25">
      <c r="A59" s="24">
        <v>42</v>
      </c>
      <c r="B59" s="9" t="s">
        <v>128</v>
      </c>
      <c r="C59" s="8">
        <v>2019</v>
      </c>
      <c r="D59" s="25" t="s">
        <v>50</v>
      </c>
      <c r="E59" s="10">
        <v>9658.8070000000007</v>
      </c>
      <c r="F59" s="10">
        <v>9658.8070000000007</v>
      </c>
      <c r="G59" s="10">
        <f t="shared" si="7"/>
        <v>0</v>
      </c>
      <c r="H59" s="10"/>
      <c r="I59" s="10"/>
      <c r="J59" s="10"/>
      <c r="K59" s="10"/>
      <c r="L59" s="10"/>
      <c r="M59" s="10"/>
      <c r="N59" s="10"/>
      <c r="O59" s="10"/>
      <c r="P59" s="10">
        <v>9658.8070000000007</v>
      </c>
      <c r="Q59" s="10"/>
      <c r="R59" s="10"/>
      <c r="S59" s="10"/>
      <c r="T59" s="11" t="s">
        <v>129</v>
      </c>
      <c r="U59" s="11"/>
      <c r="V59" s="11" t="s">
        <v>22</v>
      </c>
      <c r="W59" s="11"/>
      <c r="X59" s="2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13.45" customHeight="1">
      <c r="A60" s="24">
        <v>43</v>
      </c>
      <c r="B60" s="9" t="s">
        <v>130</v>
      </c>
      <c r="C60" s="8">
        <v>2019</v>
      </c>
      <c r="D60" s="25" t="s">
        <v>50</v>
      </c>
      <c r="E60" s="10">
        <v>2294.2979999999998</v>
      </c>
      <c r="F60" s="10">
        <v>2294.2979999999998</v>
      </c>
      <c r="G60" s="10">
        <f t="shared" si="7"/>
        <v>0</v>
      </c>
      <c r="H60" s="10"/>
      <c r="I60" s="10"/>
      <c r="J60" s="10"/>
      <c r="K60" s="10"/>
      <c r="L60" s="10"/>
      <c r="M60" s="10"/>
      <c r="N60" s="10"/>
      <c r="O60" s="10"/>
      <c r="P60" s="10">
        <v>2294.2979999999998</v>
      </c>
      <c r="Q60" s="10"/>
      <c r="R60" s="10"/>
      <c r="S60" s="10"/>
      <c r="T60" s="11" t="s">
        <v>131</v>
      </c>
      <c r="U60" s="11"/>
      <c r="V60" s="11" t="s">
        <v>22</v>
      </c>
      <c r="W60" s="11"/>
      <c r="X60" s="2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89.25">
      <c r="A61" s="24">
        <v>44</v>
      </c>
      <c r="B61" s="9" t="s">
        <v>132</v>
      </c>
      <c r="C61" s="8">
        <v>2019</v>
      </c>
      <c r="D61" s="8" t="s">
        <v>125</v>
      </c>
      <c r="E61" s="10">
        <v>2404.9749999999999</v>
      </c>
      <c r="F61" s="10">
        <v>2404.9749999999999</v>
      </c>
      <c r="G61" s="10">
        <f t="shared" si="7"/>
        <v>0</v>
      </c>
      <c r="H61" s="10"/>
      <c r="I61" s="10"/>
      <c r="J61" s="10"/>
      <c r="K61" s="10"/>
      <c r="L61" s="10"/>
      <c r="M61" s="10"/>
      <c r="N61" s="10"/>
      <c r="O61" s="10"/>
      <c r="P61" s="10">
        <v>2404.9749999999999</v>
      </c>
      <c r="Q61" s="10"/>
      <c r="R61" s="10"/>
      <c r="S61" s="10"/>
      <c r="T61" s="11" t="s">
        <v>133</v>
      </c>
      <c r="U61" s="11"/>
      <c r="V61" s="11" t="s">
        <v>22</v>
      </c>
      <c r="W61" s="11"/>
      <c r="X61" s="2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9.25">
      <c r="A62" s="24">
        <v>45</v>
      </c>
      <c r="B62" s="9" t="s">
        <v>134</v>
      </c>
      <c r="C62" s="8">
        <v>2019</v>
      </c>
      <c r="D62" s="8" t="s">
        <v>125</v>
      </c>
      <c r="E62" s="10">
        <v>1856.7070000000001</v>
      </c>
      <c r="F62" s="10">
        <v>1856.7070000000001</v>
      </c>
      <c r="G62" s="10">
        <f t="shared" si="7"/>
        <v>0</v>
      </c>
      <c r="H62" s="10"/>
      <c r="I62" s="10"/>
      <c r="J62" s="10"/>
      <c r="K62" s="10"/>
      <c r="L62" s="10"/>
      <c r="M62" s="10"/>
      <c r="N62" s="10"/>
      <c r="O62" s="10"/>
      <c r="P62" s="10">
        <v>1856.7070000000001</v>
      </c>
      <c r="Q62" s="10"/>
      <c r="R62" s="10"/>
      <c r="S62" s="10"/>
      <c r="T62" s="11" t="s">
        <v>135</v>
      </c>
      <c r="U62" s="11"/>
      <c r="V62" s="11" t="s">
        <v>22</v>
      </c>
      <c r="W62" s="11"/>
      <c r="X62" s="2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89.25">
      <c r="A63" s="24">
        <v>46</v>
      </c>
      <c r="B63" s="9" t="s">
        <v>136</v>
      </c>
      <c r="C63" s="8">
        <v>2019</v>
      </c>
      <c r="D63" s="8" t="s">
        <v>125</v>
      </c>
      <c r="E63" s="10">
        <v>7038.4089999999997</v>
      </c>
      <c r="F63" s="10">
        <v>7038.4089999999997</v>
      </c>
      <c r="G63" s="10">
        <f t="shared" si="7"/>
        <v>0</v>
      </c>
      <c r="H63" s="10"/>
      <c r="I63" s="10"/>
      <c r="J63" s="10"/>
      <c r="K63" s="10"/>
      <c r="L63" s="10"/>
      <c r="M63" s="10"/>
      <c r="N63" s="10"/>
      <c r="O63" s="10"/>
      <c r="P63" s="10">
        <v>7038.4089999999997</v>
      </c>
      <c r="Q63" s="10"/>
      <c r="R63" s="10"/>
      <c r="S63" s="10"/>
      <c r="T63" s="11" t="s">
        <v>137</v>
      </c>
      <c r="U63" s="11"/>
      <c r="V63" s="11" t="s">
        <v>22</v>
      </c>
      <c r="W63" s="11"/>
      <c r="X63" s="2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96" customHeight="1">
      <c r="A64" s="24">
        <v>47</v>
      </c>
      <c r="B64" s="30" t="s">
        <v>138</v>
      </c>
      <c r="C64" s="31">
        <v>2019</v>
      </c>
      <c r="D64" s="31" t="s">
        <v>125</v>
      </c>
      <c r="E64" s="32">
        <v>2966.1460000000002</v>
      </c>
      <c r="F64" s="32">
        <v>1218.759</v>
      </c>
      <c r="G64" s="10">
        <f t="shared" si="7"/>
        <v>0</v>
      </c>
      <c r="H64" s="32"/>
      <c r="I64" s="32"/>
      <c r="J64" s="32"/>
      <c r="K64" s="32"/>
      <c r="L64" s="32"/>
      <c r="M64" s="32"/>
      <c r="N64" s="32"/>
      <c r="O64" s="32"/>
      <c r="P64" s="32">
        <v>1218.759</v>
      </c>
      <c r="Q64" s="32"/>
      <c r="R64" s="32"/>
      <c r="S64" s="32"/>
      <c r="T64" s="33" t="s">
        <v>139</v>
      </c>
      <c r="U64" s="33"/>
      <c r="V64" s="33" t="s">
        <v>22</v>
      </c>
      <c r="W64" s="33"/>
      <c r="X64" s="34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8.1" customHeight="1">
      <c r="A65" s="73" t="s">
        <v>140</v>
      </c>
      <c r="B65" s="107" t="s">
        <v>141</v>
      </c>
      <c r="C65" s="108"/>
      <c r="D65" s="109"/>
      <c r="E65" s="110">
        <f t="shared" ref="E65:R65" si="8">E66</f>
        <v>300</v>
      </c>
      <c r="F65" s="110">
        <f t="shared" si="8"/>
        <v>300</v>
      </c>
      <c r="G65" s="110"/>
      <c r="H65" s="110">
        <f t="shared" si="8"/>
        <v>0</v>
      </c>
      <c r="I65" s="110"/>
      <c r="J65" s="110">
        <f t="shared" si="8"/>
        <v>0</v>
      </c>
      <c r="K65" s="110"/>
      <c r="L65" s="110">
        <f t="shared" si="8"/>
        <v>0</v>
      </c>
      <c r="M65" s="110"/>
      <c r="N65" s="110">
        <f t="shared" si="8"/>
        <v>0</v>
      </c>
      <c r="O65" s="110"/>
      <c r="P65" s="110">
        <f t="shared" si="8"/>
        <v>300</v>
      </c>
      <c r="Q65" s="110"/>
      <c r="R65" s="76">
        <f t="shared" si="8"/>
        <v>0</v>
      </c>
      <c r="S65" s="76"/>
      <c r="T65" s="77"/>
      <c r="U65" s="77"/>
      <c r="V65" s="77"/>
      <c r="W65" s="77"/>
      <c r="X65" s="7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05">
      <c r="A66" s="105">
        <v>1</v>
      </c>
      <c r="B66" s="120" t="s">
        <v>295</v>
      </c>
      <c r="C66" s="121">
        <v>2019</v>
      </c>
      <c r="D66" s="121" t="s">
        <v>266</v>
      </c>
      <c r="E66" s="122">
        <v>300</v>
      </c>
      <c r="F66" s="122">
        <v>300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>
        <v>300</v>
      </c>
      <c r="Q66" s="123"/>
      <c r="R66" s="106"/>
      <c r="S66" s="106"/>
      <c r="T66" s="80"/>
      <c r="U66" s="80"/>
      <c r="V66" s="80"/>
      <c r="W66" s="80"/>
      <c r="X66" s="78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.6" customHeight="1">
      <c r="A67" s="73" t="s">
        <v>142</v>
      </c>
      <c r="B67" s="111" t="s">
        <v>143</v>
      </c>
      <c r="C67" s="111"/>
      <c r="D67" s="111"/>
      <c r="E67" s="112">
        <f>E68+E69</f>
        <v>14711.156999999999</v>
      </c>
      <c r="F67" s="112">
        <f>F68+F69</f>
        <v>12103.034</v>
      </c>
      <c r="G67" s="112">
        <f t="shared" ref="G67:S67" si="9">G68+G69</f>
        <v>4506</v>
      </c>
      <c r="H67" s="112">
        <f t="shared" si="9"/>
        <v>0</v>
      </c>
      <c r="I67" s="112">
        <f t="shared" si="9"/>
        <v>0</v>
      </c>
      <c r="J67" s="112">
        <f t="shared" si="9"/>
        <v>10313.599</v>
      </c>
      <c r="K67" s="112">
        <f t="shared" si="9"/>
        <v>4011</v>
      </c>
      <c r="L67" s="112">
        <f t="shared" si="9"/>
        <v>0</v>
      </c>
      <c r="M67" s="112">
        <f t="shared" si="9"/>
        <v>0</v>
      </c>
      <c r="N67" s="112">
        <f t="shared" si="9"/>
        <v>0</v>
      </c>
      <c r="O67" s="112">
        <f t="shared" si="9"/>
        <v>0</v>
      </c>
      <c r="P67" s="112">
        <f t="shared" si="9"/>
        <v>1789.4349999999999</v>
      </c>
      <c r="Q67" s="112">
        <f t="shared" si="9"/>
        <v>495</v>
      </c>
      <c r="R67" s="112">
        <f t="shared" si="9"/>
        <v>0</v>
      </c>
      <c r="S67" s="112">
        <f t="shared" si="9"/>
        <v>0</v>
      </c>
      <c r="T67" s="81"/>
      <c r="U67" s="81"/>
      <c r="V67" s="81"/>
      <c r="W67" s="81"/>
      <c r="X67" s="75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90">
      <c r="A68" s="8">
        <v>1</v>
      </c>
      <c r="B68" s="9" t="s">
        <v>144</v>
      </c>
      <c r="C68" s="8">
        <v>2019</v>
      </c>
      <c r="D68" s="8" t="s">
        <v>145</v>
      </c>
      <c r="E68" s="10">
        <v>14211.156999999999</v>
      </c>
      <c r="F68" s="10">
        <f>H68+J68+L68+N68+P68+R68</f>
        <v>11603.034</v>
      </c>
      <c r="G68" s="10">
        <f>I68+K68+M68+O68+Q68+S68</f>
        <v>4011</v>
      </c>
      <c r="H68" s="10"/>
      <c r="I68" s="10"/>
      <c r="J68" s="10">
        <v>10313.599</v>
      </c>
      <c r="K68" s="10">
        <v>4011</v>
      </c>
      <c r="L68" s="10"/>
      <c r="M68" s="10"/>
      <c r="N68" s="10"/>
      <c r="O68" s="10"/>
      <c r="P68" s="10">
        <v>1289.4349999999999</v>
      </c>
      <c r="Q68" s="10"/>
      <c r="R68" s="10"/>
      <c r="S68" s="10"/>
      <c r="T68" s="11" t="s">
        <v>316</v>
      </c>
      <c r="U68" s="11"/>
      <c r="V68" s="11" t="s">
        <v>146</v>
      </c>
      <c r="W68" s="11"/>
      <c r="X68" s="8" t="s">
        <v>147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63.75">
      <c r="A69" s="8">
        <v>2</v>
      </c>
      <c r="B69" s="9" t="s">
        <v>148</v>
      </c>
      <c r="C69" s="8">
        <v>2019</v>
      </c>
      <c r="D69" s="8" t="s">
        <v>145</v>
      </c>
      <c r="E69" s="10">
        <f>P69</f>
        <v>500</v>
      </c>
      <c r="F69" s="10">
        <f>P69</f>
        <v>500</v>
      </c>
      <c r="G69" s="10">
        <f>I69+K69+M69+O69+Q69+S69</f>
        <v>495</v>
      </c>
      <c r="H69" s="10"/>
      <c r="I69" s="10"/>
      <c r="J69" s="10"/>
      <c r="K69" s="10"/>
      <c r="L69" s="10"/>
      <c r="M69" s="10"/>
      <c r="N69" s="10"/>
      <c r="O69" s="10"/>
      <c r="P69" s="10">
        <v>500</v>
      </c>
      <c r="Q69" s="10">
        <v>495</v>
      </c>
      <c r="R69" s="10"/>
      <c r="S69" s="10"/>
      <c r="T69" s="11" t="s">
        <v>149</v>
      </c>
      <c r="U69" s="11"/>
      <c r="V69" s="11" t="s">
        <v>146</v>
      </c>
      <c r="W69" s="11"/>
      <c r="X69" s="8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45" customHeight="1">
      <c r="A70" s="5" t="s">
        <v>150</v>
      </c>
      <c r="B70" s="6" t="s">
        <v>151</v>
      </c>
      <c r="C70" s="2"/>
      <c r="D70" s="2"/>
      <c r="E70" s="16">
        <f>E71+E72+E73</f>
        <v>3900</v>
      </c>
      <c r="F70" s="16">
        <f>F71+F72+F73</f>
        <v>3900</v>
      </c>
      <c r="G70" s="16">
        <f t="shared" ref="G70:S70" si="10">G71+G72+G73</f>
        <v>0</v>
      </c>
      <c r="H70" s="16">
        <f t="shared" si="10"/>
        <v>0</v>
      </c>
      <c r="I70" s="16">
        <f t="shared" si="10"/>
        <v>0</v>
      </c>
      <c r="J70" s="16">
        <f t="shared" si="10"/>
        <v>2500</v>
      </c>
      <c r="K70" s="16">
        <f t="shared" si="10"/>
        <v>0</v>
      </c>
      <c r="L70" s="16">
        <f t="shared" si="10"/>
        <v>0</v>
      </c>
      <c r="M70" s="16">
        <f t="shared" si="10"/>
        <v>0</v>
      </c>
      <c r="N70" s="16">
        <f t="shared" si="10"/>
        <v>700</v>
      </c>
      <c r="O70" s="16">
        <f t="shared" si="10"/>
        <v>0</v>
      </c>
      <c r="P70" s="16">
        <f t="shared" si="10"/>
        <v>700</v>
      </c>
      <c r="Q70" s="16">
        <f t="shared" si="10"/>
        <v>0</v>
      </c>
      <c r="R70" s="16">
        <f t="shared" si="10"/>
        <v>0</v>
      </c>
      <c r="S70" s="16">
        <f t="shared" si="10"/>
        <v>0</v>
      </c>
      <c r="T70" s="13"/>
      <c r="U70" s="13"/>
      <c r="V70" s="13"/>
      <c r="W70" s="13"/>
      <c r="X70" s="2"/>
      <c r="Y70" s="7" t="s">
        <v>279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75">
      <c r="A71" s="8">
        <v>1</v>
      </c>
      <c r="B71" s="9" t="s">
        <v>152</v>
      </c>
      <c r="C71" s="8">
        <v>2019</v>
      </c>
      <c r="D71" s="8" t="s">
        <v>153</v>
      </c>
      <c r="E71" s="10">
        <v>2500</v>
      </c>
      <c r="F71" s="10">
        <f>H71+J71+L71+N71+P71+R71</f>
        <v>2500</v>
      </c>
      <c r="G71" s="10">
        <f>I71+K71+M71+O71+Q71+S71</f>
        <v>0</v>
      </c>
      <c r="H71" s="10"/>
      <c r="I71" s="10"/>
      <c r="J71" s="10">
        <v>2500</v>
      </c>
      <c r="K71" s="10"/>
      <c r="L71" s="10"/>
      <c r="M71" s="10"/>
      <c r="N71" s="10"/>
      <c r="O71" s="10"/>
      <c r="P71" s="10"/>
      <c r="Q71" s="10"/>
      <c r="R71" s="10"/>
      <c r="S71" s="10"/>
      <c r="T71" s="11" t="s">
        <v>315</v>
      </c>
      <c r="U71" s="11"/>
      <c r="V71" s="11" t="s">
        <v>154</v>
      </c>
      <c r="W71" s="11"/>
      <c r="X71" s="8" t="s">
        <v>155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05">
      <c r="A72" s="8">
        <v>2</v>
      </c>
      <c r="B72" s="9" t="s">
        <v>277</v>
      </c>
      <c r="C72" s="8">
        <v>2019</v>
      </c>
      <c r="D72" s="8" t="s">
        <v>153</v>
      </c>
      <c r="E72" s="10">
        <f>F72</f>
        <v>400</v>
      </c>
      <c r="F72" s="10">
        <f>H72+J72+L72+N72+P72+R72</f>
        <v>400</v>
      </c>
      <c r="G72" s="10">
        <f t="shared" ref="G72:G73" si="11">I72+K72+M72+O72+Q72+S72</f>
        <v>0</v>
      </c>
      <c r="H72" s="84"/>
      <c r="I72" s="84"/>
      <c r="J72" s="84"/>
      <c r="K72" s="84"/>
      <c r="L72" s="84"/>
      <c r="M72" s="84"/>
      <c r="N72" s="84">
        <v>200</v>
      </c>
      <c r="O72" s="84"/>
      <c r="P72" s="84">
        <v>200</v>
      </c>
      <c r="Q72" s="84"/>
      <c r="R72" s="84"/>
      <c r="S72" s="84"/>
      <c r="T72" s="11" t="s">
        <v>296</v>
      </c>
      <c r="U72" s="11"/>
      <c r="V72" s="11" t="s">
        <v>156</v>
      </c>
      <c r="W72" s="11"/>
      <c r="X72" s="82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60">
      <c r="A73" s="8">
        <v>3</v>
      </c>
      <c r="B73" s="9" t="s">
        <v>157</v>
      </c>
      <c r="C73" s="8">
        <v>2019</v>
      </c>
      <c r="D73" s="8" t="s">
        <v>153</v>
      </c>
      <c r="E73" s="10">
        <v>1000</v>
      </c>
      <c r="F73" s="10">
        <f>H73+J73+L73+N73+P73+R73</f>
        <v>1000</v>
      </c>
      <c r="G73" s="10">
        <f t="shared" si="11"/>
        <v>0</v>
      </c>
      <c r="H73" s="10"/>
      <c r="I73" s="10"/>
      <c r="J73" s="10"/>
      <c r="K73" s="10"/>
      <c r="L73" s="10"/>
      <c r="M73" s="10"/>
      <c r="N73" s="10">
        <v>500</v>
      </c>
      <c r="O73" s="10"/>
      <c r="P73" s="10">
        <v>500</v>
      </c>
      <c r="Q73" s="10"/>
      <c r="R73" s="10"/>
      <c r="S73" s="10"/>
      <c r="T73" s="11" t="s">
        <v>158</v>
      </c>
      <c r="U73" s="11"/>
      <c r="V73" s="11" t="s">
        <v>159</v>
      </c>
      <c r="W73" s="11"/>
      <c r="X73" s="8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7.6" customHeight="1">
      <c r="A74" s="5" t="s">
        <v>160</v>
      </c>
      <c r="B74" s="6" t="s">
        <v>161</v>
      </c>
      <c r="C74" s="6"/>
      <c r="D74" s="6"/>
      <c r="E74" s="16">
        <f>SUM(E75:E88)</f>
        <v>141101.486</v>
      </c>
      <c r="F74" s="16">
        <f>SUM(F75:F88)</f>
        <v>55392.5</v>
      </c>
      <c r="G74" s="16">
        <f t="shared" ref="G74:S74" si="12">SUM(G75:G88)</f>
        <v>11790.98</v>
      </c>
      <c r="H74" s="16">
        <f t="shared" si="12"/>
        <v>25848.006999999998</v>
      </c>
      <c r="I74" s="16">
        <f t="shared" si="12"/>
        <v>0</v>
      </c>
      <c r="J74" s="16">
        <f t="shared" si="12"/>
        <v>973.06999999999994</v>
      </c>
      <c r="K74" s="16">
        <f t="shared" si="12"/>
        <v>29.5</v>
      </c>
      <c r="L74" s="16">
        <f t="shared" si="12"/>
        <v>0</v>
      </c>
      <c r="M74" s="16">
        <f t="shared" si="12"/>
        <v>0</v>
      </c>
      <c r="N74" s="16">
        <f t="shared" si="12"/>
        <v>12317.629000000001</v>
      </c>
      <c r="O74" s="16">
        <f t="shared" si="12"/>
        <v>9145.8799999999992</v>
      </c>
      <c r="P74" s="16">
        <f t="shared" si="12"/>
        <v>16253.793999999998</v>
      </c>
      <c r="Q74" s="16">
        <f t="shared" si="12"/>
        <v>2615.6</v>
      </c>
      <c r="R74" s="16">
        <f t="shared" si="12"/>
        <v>0</v>
      </c>
      <c r="S74" s="16">
        <f t="shared" si="12"/>
        <v>0</v>
      </c>
      <c r="T74" s="13"/>
      <c r="U74" s="13"/>
      <c r="V74" s="13"/>
      <c r="W74" s="13"/>
      <c r="X74" s="2"/>
      <c r="Y74" s="7"/>
      <c r="Z74" s="7"/>
      <c r="AA74" s="85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60">
      <c r="A75" s="8">
        <v>1</v>
      </c>
      <c r="B75" s="9" t="s">
        <v>162</v>
      </c>
      <c r="C75" s="35" t="s">
        <v>42</v>
      </c>
      <c r="D75" s="8" t="s">
        <v>163</v>
      </c>
      <c r="E75" s="10">
        <v>89851.509000000005</v>
      </c>
      <c r="F75" s="10">
        <f t="shared" ref="F75:F87" si="13">H75+J75+L75+N75+P75+R75</f>
        <v>11241.609</v>
      </c>
      <c r="G75" s="10">
        <f>I75+K75+M75+O75+Q75+S75</f>
        <v>9145.8799999999992</v>
      </c>
      <c r="H75" s="36"/>
      <c r="I75" s="36"/>
      <c r="J75" s="36"/>
      <c r="K75" s="36"/>
      <c r="L75" s="36"/>
      <c r="M75" s="36"/>
      <c r="N75" s="10">
        <v>11241.609</v>
      </c>
      <c r="O75" s="79">
        <v>9145.8799999999992</v>
      </c>
      <c r="P75" s="36"/>
      <c r="Q75" s="36"/>
      <c r="R75" s="36"/>
      <c r="S75" s="37"/>
      <c r="T75" s="11" t="s">
        <v>164</v>
      </c>
      <c r="U75" s="11"/>
      <c r="V75" s="11" t="s">
        <v>165</v>
      </c>
      <c r="W75" s="11"/>
      <c r="X75" s="2" t="s">
        <v>45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75">
      <c r="A76" s="8">
        <v>2</v>
      </c>
      <c r="B76" s="9" t="s">
        <v>166</v>
      </c>
      <c r="C76" s="35" t="s">
        <v>42</v>
      </c>
      <c r="D76" s="8" t="s">
        <v>163</v>
      </c>
      <c r="E76" s="10">
        <v>6314.8</v>
      </c>
      <c r="F76" s="10">
        <f t="shared" si="13"/>
        <v>1076.02</v>
      </c>
      <c r="G76" s="10">
        <f t="shared" ref="G76:G88" si="14">I76+K76+M76+O76+Q76+S76</f>
        <v>0</v>
      </c>
      <c r="H76" s="36"/>
      <c r="I76" s="36"/>
      <c r="J76" s="36"/>
      <c r="K76" s="36"/>
      <c r="L76" s="36"/>
      <c r="M76" s="36"/>
      <c r="N76" s="10">
        <v>1076.02</v>
      </c>
      <c r="O76" s="10"/>
      <c r="P76" s="36"/>
      <c r="Q76" s="36"/>
      <c r="R76" s="36"/>
      <c r="S76" s="37"/>
      <c r="T76" s="11" t="s">
        <v>167</v>
      </c>
      <c r="U76" s="11"/>
      <c r="V76" s="11" t="s">
        <v>165</v>
      </c>
      <c r="W76" s="11"/>
      <c r="X76" s="2" t="s">
        <v>45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90">
      <c r="A77" s="8">
        <v>3</v>
      </c>
      <c r="B77" s="19" t="s">
        <v>168</v>
      </c>
      <c r="C77" s="8">
        <v>2019</v>
      </c>
      <c r="D77" s="38" t="s">
        <v>169</v>
      </c>
      <c r="E77" s="39">
        <v>3379.4580000000001</v>
      </c>
      <c r="F77" s="10">
        <f t="shared" si="13"/>
        <v>3379.4580000000001</v>
      </c>
      <c r="G77" s="10">
        <f t="shared" si="14"/>
        <v>0</v>
      </c>
      <c r="H77" s="10"/>
      <c r="I77" s="10"/>
      <c r="J77" s="10"/>
      <c r="K77" s="10"/>
      <c r="L77" s="10"/>
      <c r="M77" s="10"/>
      <c r="N77" s="10"/>
      <c r="O77" s="32"/>
      <c r="P77" s="39">
        <v>3379.4580000000001</v>
      </c>
      <c r="Q77" s="39"/>
      <c r="R77" s="10"/>
      <c r="S77" s="10"/>
      <c r="T77" s="40" t="s">
        <v>314</v>
      </c>
      <c r="U77" s="40"/>
      <c r="V77" s="11" t="s">
        <v>170</v>
      </c>
      <c r="W77" s="11"/>
      <c r="X77" s="2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90">
      <c r="A78" s="8">
        <v>4</v>
      </c>
      <c r="B78" s="9" t="s">
        <v>171</v>
      </c>
      <c r="C78" s="8">
        <v>2019</v>
      </c>
      <c r="D78" s="38" t="s">
        <v>169</v>
      </c>
      <c r="E78" s="10">
        <v>6993.0640000000003</v>
      </c>
      <c r="F78" s="10">
        <f t="shared" si="13"/>
        <v>6915.7839999999997</v>
      </c>
      <c r="G78" s="10">
        <f t="shared" si="14"/>
        <v>0</v>
      </c>
      <c r="H78" s="10">
        <v>6224.2060000000001</v>
      </c>
      <c r="I78" s="10"/>
      <c r="J78" s="10"/>
      <c r="K78" s="10"/>
      <c r="L78" s="10"/>
      <c r="M78" s="10"/>
      <c r="N78" s="10"/>
      <c r="O78" s="10"/>
      <c r="P78" s="10">
        <v>691.57799999999997</v>
      </c>
      <c r="Q78" s="10"/>
      <c r="R78" s="10"/>
      <c r="S78" s="10"/>
      <c r="T78" s="11" t="s">
        <v>313</v>
      </c>
      <c r="U78" s="11"/>
      <c r="V78" s="11" t="s">
        <v>165</v>
      </c>
      <c r="W78" s="11"/>
      <c r="X78" s="2" t="s">
        <v>52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68.25" customHeight="1">
      <c r="A79" s="8">
        <v>5</v>
      </c>
      <c r="B79" s="9" t="s">
        <v>172</v>
      </c>
      <c r="C79" s="8">
        <v>2019</v>
      </c>
      <c r="D79" s="38" t="s">
        <v>169</v>
      </c>
      <c r="E79" s="10">
        <v>5970.1570000000002</v>
      </c>
      <c r="F79" s="10">
        <f t="shared" si="13"/>
        <v>5900.2790000000005</v>
      </c>
      <c r="G79" s="10">
        <f t="shared" si="14"/>
        <v>0</v>
      </c>
      <c r="H79" s="10">
        <v>4720.223</v>
      </c>
      <c r="I79" s="10"/>
      <c r="J79" s="10"/>
      <c r="K79" s="10"/>
      <c r="L79" s="10"/>
      <c r="M79" s="10"/>
      <c r="N79" s="10"/>
      <c r="O79" s="10"/>
      <c r="P79" s="10">
        <v>1180.056</v>
      </c>
      <c r="Q79" s="10"/>
      <c r="R79" s="10"/>
      <c r="S79" s="10"/>
      <c r="T79" s="11" t="s">
        <v>312</v>
      </c>
      <c r="U79" s="11"/>
      <c r="V79" s="11" t="s">
        <v>173</v>
      </c>
      <c r="W79" s="11"/>
      <c r="X79" s="2" t="s">
        <v>52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9.25" customHeight="1">
      <c r="A80" s="8">
        <v>6</v>
      </c>
      <c r="B80" s="19" t="s">
        <v>174</v>
      </c>
      <c r="C80" s="8">
        <v>2019</v>
      </c>
      <c r="D80" s="38" t="s">
        <v>169</v>
      </c>
      <c r="E80" s="39">
        <v>8113.076</v>
      </c>
      <c r="F80" s="10">
        <f t="shared" si="13"/>
        <v>6539.7259999999997</v>
      </c>
      <c r="G80" s="10">
        <f t="shared" si="14"/>
        <v>870</v>
      </c>
      <c r="H80" s="10"/>
      <c r="I80" s="10"/>
      <c r="J80" s="10"/>
      <c r="K80" s="10"/>
      <c r="L80" s="10"/>
      <c r="M80" s="10"/>
      <c r="N80" s="10"/>
      <c r="O80" s="32"/>
      <c r="P80" s="39">
        <v>6539.7259999999997</v>
      </c>
      <c r="Q80" s="39">
        <v>870</v>
      </c>
      <c r="R80" s="10"/>
      <c r="S80" s="10"/>
      <c r="T80" s="40" t="s">
        <v>310</v>
      </c>
      <c r="U80" s="40"/>
      <c r="V80" s="11" t="s">
        <v>175</v>
      </c>
      <c r="W80" s="11"/>
      <c r="X80" s="2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85.5" customHeight="1">
      <c r="A81" s="8">
        <v>7</v>
      </c>
      <c r="B81" s="9" t="s">
        <v>176</v>
      </c>
      <c r="C81" s="8">
        <v>2019</v>
      </c>
      <c r="D81" s="38" t="s">
        <v>169</v>
      </c>
      <c r="E81" s="10">
        <v>6646.2879999999996</v>
      </c>
      <c r="F81" s="10">
        <f t="shared" si="13"/>
        <v>6576.2929999999997</v>
      </c>
      <c r="G81" s="10">
        <f t="shared" si="14"/>
        <v>0</v>
      </c>
      <c r="H81" s="10">
        <v>5261.0339999999997</v>
      </c>
      <c r="I81" s="10"/>
      <c r="J81" s="10"/>
      <c r="K81" s="10"/>
      <c r="L81" s="10"/>
      <c r="M81" s="10"/>
      <c r="N81" s="10"/>
      <c r="O81" s="10"/>
      <c r="P81" s="10">
        <v>1315.259</v>
      </c>
      <c r="Q81" s="10"/>
      <c r="R81" s="10"/>
      <c r="S81" s="10"/>
      <c r="T81" s="11" t="s">
        <v>311</v>
      </c>
      <c r="U81" s="11"/>
      <c r="V81" s="11" t="s">
        <v>173</v>
      </c>
      <c r="W81" s="11"/>
      <c r="X81" s="2" t="s">
        <v>52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88.5" customHeight="1">
      <c r="A82" s="8">
        <v>8</v>
      </c>
      <c r="B82" s="9" t="s">
        <v>177</v>
      </c>
      <c r="C82" s="8">
        <v>2019</v>
      </c>
      <c r="D82" s="38" t="s">
        <v>169</v>
      </c>
      <c r="E82" s="10">
        <v>10783.741</v>
      </c>
      <c r="F82" s="10">
        <f t="shared" si="13"/>
        <v>10713.938</v>
      </c>
      <c r="G82" s="10">
        <f t="shared" si="14"/>
        <v>0</v>
      </c>
      <c r="H82" s="10">
        <v>9642.5439999999999</v>
      </c>
      <c r="I82" s="10"/>
      <c r="J82" s="10"/>
      <c r="K82" s="10"/>
      <c r="L82" s="10"/>
      <c r="M82" s="10"/>
      <c r="N82" s="10"/>
      <c r="O82" s="10"/>
      <c r="P82" s="10">
        <v>1071.394</v>
      </c>
      <c r="Q82" s="10"/>
      <c r="R82" s="10"/>
      <c r="S82" s="10"/>
      <c r="T82" s="11" t="s">
        <v>309</v>
      </c>
      <c r="U82" s="11"/>
      <c r="V82" s="11" t="s">
        <v>173</v>
      </c>
      <c r="W82" s="11"/>
      <c r="X82" s="2" t="s">
        <v>52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45">
      <c r="A83" s="24">
        <v>9</v>
      </c>
      <c r="B83" s="19" t="s">
        <v>178</v>
      </c>
      <c r="C83" s="20">
        <v>2019</v>
      </c>
      <c r="D83" s="41" t="s">
        <v>169</v>
      </c>
      <c r="E83" s="21">
        <f>F83</f>
        <v>1000</v>
      </c>
      <c r="F83" s="21">
        <f t="shared" si="13"/>
        <v>1000</v>
      </c>
      <c r="G83" s="10">
        <f t="shared" si="14"/>
        <v>950</v>
      </c>
      <c r="H83" s="21"/>
      <c r="I83" s="21"/>
      <c r="J83" s="21"/>
      <c r="K83" s="21"/>
      <c r="L83" s="21"/>
      <c r="M83" s="21"/>
      <c r="N83" s="21"/>
      <c r="O83" s="21"/>
      <c r="P83" s="21">
        <v>1000</v>
      </c>
      <c r="Q83" s="21">
        <v>950</v>
      </c>
      <c r="R83" s="21"/>
      <c r="S83" s="21"/>
      <c r="T83" s="40" t="s">
        <v>308</v>
      </c>
      <c r="U83" s="40"/>
      <c r="V83" s="11" t="s">
        <v>165</v>
      </c>
      <c r="W83" s="11"/>
      <c r="X83" s="42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45">
      <c r="A84" s="24">
        <v>10</v>
      </c>
      <c r="B84" s="19" t="s">
        <v>179</v>
      </c>
      <c r="C84" s="20">
        <v>2019</v>
      </c>
      <c r="D84" s="41" t="s">
        <v>169</v>
      </c>
      <c r="E84" s="21">
        <f>F84</f>
        <v>800</v>
      </c>
      <c r="F84" s="21">
        <f t="shared" si="13"/>
        <v>800</v>
      </c>
      <c r="G84" s="10">
        <f t="shared" si="14"/>
        <v>795.6</v>
      </c>
      <c r="H84" s="21"/>
      <c r="I84" s="21"/>
      <c r="J84" s="21"/>
      <c r="K84" s="21"/>
      <c r="L84" s="21"/>
      <c r="M84" s="21"/>
      <c r="N84" s="21"/>
      <c r="O84" s="21"/>
      <c r="P84" s="21">
        <v>800</v>
      </c>
      <c r="Q84" s="21">
        <v>795.6</v>
      </c>
      <c r="R84" s="21"/>
      <c r="S84" s="21"/>
      <c r="T84" s="40" t="s">
        <v>307</v>
      </c>
      <c r="U84" s="40"/>
      <c r="V84" s="11" t="s">
        <v>165</v>
      </c>
      <c r="W84" s="11"/>
      <c r="X84" s="42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75">
      <c r="A85" s="24">
        <v>11</v>
      </c>
      <c r="B85" s="19" t="s">
        <v>180</v>
      </c>
      <c r="C85" s="20">
        <v>2019</v>
      </c>
      <c r="D85" s="41" t="s">
        <v>169</v>
      </c>
      <c r="E85" s="21">
        <f>F85</f>
        <v>32.799999999999997</v>
      </c>
      <c r="F85" s="21">
        <f t="shared" si="13"/>
        <v>32.799999999999997</v>
      </c>
      <c r="G85" s="10">
        <f t="shared" si="14"/>
        <v>29.5</v>
      </c>
      <c r="H85" s="21"/>
      <c r="I85" s="21"/>
      <c r="J85" s="21">
        <v>32.799999999999997</v>
      </c>
      <c r="K85" s="21">
        <v>29.5</v>
      </c>
      <c r="L85" s="21"/>
      <c r="M85" s="21"/>
      <c r="N85" s="21"/>
      <c r="O85" s="21"/>
      <c r="P85" s="21"/>
      <c r="Q85" s="21"/>
      <c r="R85" s="21"/>
      <c r="S85" s="21"/>
      <c r="T85" s="40" t="s">
        <v>301</v>
      </c>
      <c r="U85" s="40"/>
      <c r="V85" s="11" t="s">
        <v>165</v>
      </c>
      <c r="W85" s="11"/>
      <c r="X85" s="20" t="s">
        <v>181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82.5" customHeight="1">
      <c r="A86" s="24">
        <v>12</v>
      </c>
      <c r="B86" s="72" t="s">
        <v>182</v>
      </c>
      <c r="C86" s="20">
        <v>2019</v>
      </c>
      <c r="D86" s="41" t="s">
        <v>169</v>
      </c>
      <c r="E86" s="21">
        <f>F86</f>
        <v>633.1</v>
      </c>
      <c r="F86" s="21">
        <f t="shared" si="13"/>
        <v>633.1</v>
      </c>
      <c r="G86" s="10">
        <f t="shared" si="14"/>
        <v>0</v>
      </c>
      <c r="H86" s="21"/>
      <c r="I86" s="21"/>
      <c r="J86" s="21">
        <v>633.1</v>
      </c>
      <c r="K86" s="21"/>
      <c r="L86" s="21"/>
      <c r="M86" s="21"/>
      <c r="N86" s="21"/>
      <c r="O86" s="21"/>
      <c r="P86" s="21"/>
      <c r="Q86" s="21"/>
      <c r="R86" s="21"/>
      <c r="S86" s="21"/>
      <c r="T86" s="40" t="s">
        <v>306</v>
      </c>
      <c r="U86" s="40"/>
      <c r="V86" s="11" t="s">
        <v>183</v>
      </c>
      <c r="W86" s="11"/>
      <c r="X86" s="20" t="s">
        <v>181</v>
      </c>
      <c r="Y86" s="7" t="s">
        <v>184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90">
      <c r="A87" s="24">
        <v>13</v>
      </c>
      <c r="B87" s="19" t="s">
        <v>185</v>
      </c>
      <c r="C87" s="20">
        <v>2019</v>
      </c>
      <c r="D87" s="41" t="s">
        <v>169</v>
      </c>
      <c r="E87" s="21">
        <f>F87</f>
        <v>438.81</v>
      </c>
      <c r="F87" s="21">
        <f t="shared" si="13"/>
        <v>438.81</v>
      </c>
      <c r="G87" s="10">
        <f t="shared" si="14"/>
        <v>0</v>
      </c>
      <c r="H87" s="21"/>
      <c r="I87" s="21"/>
      <c r="J87" s="21">
        <v>307.17</v>
      </c>
      <c r="K87" s="21"/>
      <c r="L87" s="21"/>
      <c r="M87" s="21"/>
      <c r="N87" s="21"/>
      <c r="O87" s="21"/>
      <c r="P87" s="21">
        <v>131.63999999999999</v>
      </c>
      <c r="Q87" s="21"/>
      <c r="R87" s="21"/>
      <c r="S87" s="21"/>
      <c r="T87" s="40" t="s">
        <v>305</v>
      </c>
      <c r="U87" s="40"/>
      <c r="V87" s="11" t="s">
        <v>165</v>
      </c>
      <c r="W87" s="11"/>
      <c r="X87" s="3" t="s">
        <v>186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05">
      <c r="A88" s="24">
        <v>14</v>
      </c>
      <c r="B88" s="19" t="s">
        <v>280</v>
      </c>
      <c r="C88" s="20">
        <v>2019</v>
      </c>
      <c r="D88" s="41" t="s">
        <v>169</v>
      </c>
      <c r="E88" s="21">
        <v>144.68299999999999</v>
      </c>
      <c r="F88" s="21">
        <v>144.68299999999999</v>
      </c>
      <c r="G88" s="10">
        <f t="shared" si="14"/>
        <v>0</v>
      </c>
      <c r="H88" s="21"/>
      <c r="I88" s="21"/>
      <c r="J88" s="21"/>
      <c r="K88" s="21"/>
      <c r="L88" s="21"/>
      <c r="M88" s="21"/>
      <c r="N88" s="21"/>
      <c r="O88" s="21"/>
      <c r="P88" s="21">
        <v>144.68299999999999</v>
      </c>
      <c r="Q88" s="21"/>
      <c r="R88" s="21"/>
      <c r="S88" s="21"/>
      <c r="T88" s="40" t="s">
        <v>281</v>
      </c>
      <c r="U88" s="40"/>
      <c r="V88" s="11" t="s">
        <v>282</v>
      </c>
      <c r="W88" s="11"/>
      <c r="X88" s="83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5.15" customHeight="1">
      <c r="A89" s="5" t="s">
        <v>187</v>
      </c>
      <c r="B89" s="6" t="s">
        <v>188</v>
      </c>
      <c r="C89" s="6"/>
      <c r="D89" s="6"/>
      <c r="E89" s="16">
        <f t="shared" ref="E89" si="15">SUM(E90:E106)</f>
        <v>143003.40700000004</v>
      </c>
      <c r="F89" s="16">
        <f>SUM(F90:F106)</f>
        <v>104610.86399999999</v>
      </c>
      <c r="G89" s="16">
        <f>SUM(G90:G106)</f>
        <v>3453.027</v>
      </c>
      <c r="H89" s="16">
        <f t="shared" ref="H89:R89" si="16">SUM(H90:H106)</f>
        <v>53721.249000000003</v>
      </c>
      <c r="I89" s="16">
        <f t="shared" si="16"/>
        <v>0</v>
      </c>
      <c r="J89" s="16">
        <f t="shared" si="16"/>
        <v>0</v>
      </c>
      <c r="K89" s="16">
        <f t="shared" si="16"/>
        <v>0</v>
      </c>
      <c r="L89" s="16">
        <f t="shared" si="16"/>
        <v>0</v>
      </c>
      <c r="M89" s="16">
        <f t="shared" si="16"/>
        <v>0</v>
      </c>
      <c r="N89" s="16">
        <f t="shared" si="16"/>
        <v>22057.684000000001</v>
      </c>
      <c r="O89" s="16">
        <f t="shared" si="16"/>
        <v>3453.027</v>
      </c>
      <c r="P89" s="16">
        <f t="shared" si="16"/>
        <v>13196.931</v>
      </c>
      <c r="Q89" s="16">
        <f t="shared" si="16"/>
        <v>0</v>
      </c>
      <c r="R89" s="16">
        <f t="shared" si="16"/>
        <v>15635</v>
      </c>
      <c r="S89" s="16">
        <f>SUM(S90:S106)</f>
        <v>0</v>
      </c>
      <c r="T89" s="13"/>
      <c r="U89" s="13"/>
      <c r="V89" s="13"/>
      <c r="W89" s="13"/>
      <c r="X89" s="2"/>
      <c r="Y89" s="7"/>
      <c r="Z89" s="7"/>
      <c r="AA89" s="85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02.75" customHeight="1">
      <c r="A90" s="8">
        <v>1</v>
      </c>
      <c r="B90" s="19" t="s">
        <v>189</v>
      </c>
      <c r="C90" s="8" t="s">
        <v>42</v>
      </c>
      <c r="D90" s="8" t="s">
        <v>190</v>
      </c>
      <c r="E90" s="10">
        <v>16262.945</v>
      </c>
      <c r="F90" s="10">
        <f t="shared" ref="F90:F103" si="17">H90+J90+L90+N90+P90+R90</f>
        <v>9768.7379999999994</v>
      </c>
      <c r="G90" s="10">
        <f>I90+K90+M90+O90+Q90+S90</f>
        <v>590.89</v>
      </c>
      <c r="H90" s="10"/>
      <c r="I90" s="10"/>
      <c r="J90" s="10"/>
      <c r="K90" s="10"/>
      <c r="L90" s="10"/>
      <c r="M90" s="10"/>
      <c r="N90" s="43">
        <v>9768.7379999999994</v>
      </c>
      <c r="O90" s="118">
        <v>590.89</v>
      </c>
      <c r="P90" s="10"/>
      <c r="Q90" s="10"/>
      <c r="R90" s="10"/>
      <c r="S90" s="10"/>
      <c r="T90" s="11" t="s">
        <v>191</v>
      </c>
      <c r="U90" s="11"/>
      <c r="V90" s="11" t="s">
        <v>192</v>
      </c>
      <c r="W90" s="11"/>
      <c r="X90" s="8" t="s">
        <v>45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86.25" customHeight="1">
      <c r="A91" s="8">
        <v>2</v>
      </c>
      <c r="B91" s="19" t="s">
        <v>193</v>
      </c>
      <c r="C91" s="8" t="s">
        <v>42</v>
      </c>
      <c r="D91" s="8" t="s">
        <v>190</v>
      </c>
      <c r="E91" s="10">
        <v>9654.9</v>
      </c>
      <c r="F91" s="10">
        <f t="shared" si="17"/>
        <v>6356.4740000000002</v>
      </c>
      <c r="G91" s="10">
        <f t="shared" ref="G91:G106" si="18">I91+K91+M91+O91+Q91+S91</f>
        <v>191.8</v>
      </c>
      <c r="H91" s="10"/>
      <c r="I91" s="10"/>
      <c r="J91" s="10"/>
      <c r="K91" s="10"/>
      <c r="L91" s="10"/>
      <c r="M91" s="10"/>
      <c r="N91" s="21">
        <v>6356.4740000000002</v>
      </c>
      <c r="O91" s="84">
        <v>191.8</v>
      </c>
      <c r="P91" s="10"/>
      <c r="Q91" s="10"/>
      <c r="R91" s="10"/>
      <c r="S91" s="10"/>
      <c r="T91" s="11" t="s">
        <v>194</v>
      </c>
      <c r="U91" s="11"/>
      <c r="V91" s="11" t="s">
        <v>192</v>
      </c>
      <c r="W91" s="11"/>
      <c r="X91" s="8" t="s">
        <v>45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05">
      <c r="A92" s="8">
        <v>3</v>
      </c>
      <c r="B92" s="9" t="s">
        <v>195</v>
      </c>
      <c r="C92" s="8" t="s">
        <v>42</v>
      </c>
      <c r="D92" s="8" t="s">
        <v>190</v>
      </c>
      <c r="E92" s="10">
        <v>1929.373</v>
      </c>
      <c r="F92" s="10">
        <f t="shared" si="17"/>
        <v>575.00099999999998</v>
      </c>
      <c r="G92" s="10">
        <f t="shared" si="18"/>
        <v>0</v>
      </c>
      <c r="H92" s="10"/>
      <c r="I92" s="10"/>
      <c r="J92" s="10"/>
      <c r="K92" s="10"/>
      <c r="L92" s="10"/>
      <c r="M92" s="10"/>
      <c r="N92" s="10">
        <v>575.00099999999998</v>
      </c>
      <c r="O92" s="79"/>
      <c r="P92" s="10"/>
      <c r="Q92" s="10"/>
      <c r="R92" s="10"/>
      <c r="S92" s="10"/>
      <c r="T92" s="11" t="s">
        <v>194</v>
      </c>
      <c r="U92" s="11"/>
      <c r="V92" s="11" t="s">
        <v>192</v>
      </c>
      <c r="W92" s="11"/>
      <c r="X92" s="8" t="s">
        <v>45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97.5" customHeight="1">
      <c r="A93" s="8">
        <v>4</v>
      </c>
      <c r="B93" s="9" t="s">
        <v>196</v>
      </c>
      <c r="C93" s="8" t="s">
        <v>42</v>
      </c>
      <c r="D93" s="8" t="s">
        <v>190</v>
      </c>
      <c r="E93" s="10">
        <v>3385.0729999999999</v>
      </c>
      <c r="F93" s="10">
        <f t="shared" si="17"/>
        <v>2553.7620000000002</v>
      </c>
      <c r="G93" s="10">
        <f t="shared" si="18"/>
        <v>746.40499999999997</v>
      </c>
      <c r="H93" s="10"/>
      <c r="I93" s="10"/>
      <c r="J93" s="10"/>
      <c r="K93" s="10"/>
      <c r="L93" s="10"/>
      <c r="M93" s="10"/>
      <c r="N93" s="10">
        <v>2553.7620000000002</v>
      </c>
      <c r="O93" s="79">
        <v>746.40499999999997</v>
      </c>
      <c r="P93" s="10"/>
      <c r="Q93" s="10"/>
      <c r="R93" s="10"/>
      <c r="S93" s="10"/>
      <c r="T93" s="11" t="s">
        <v>194</v>
      </c>
      <c r="U93" s="11"/>
      <c r="V93" s="11" t="s">
        <v>192</v>
      </c>
      <c r="W93" s="11"/>
      <c r="X93" s="8" t="s">
        <v>45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05">
      <c r="A94" s="8">
        <v>5</v>
      </c>
      <c r="B94" s="9" t="s">
        <v>197</v>
      </c>
      <c r="C94" s="8" t="s">
        <v>42</v>
      </c>
      <c r="D94" s="8" t="s">
        <v>190</v>
      </c>
      <c r="E94" s="10">
        <v>1573.3119999999999</v>
      </c>
      <c r="F94" s="10">
        <f t="shared" si="17"/>
        <v>673.053</v>
      </c>
      <c r="G94" s="10">
        <f t="shared" si="18"/>
        <v>744.64300000000003</v>
      </c>
      <c r="H94" s="10"/>
      <c r="I94" s="10"/>
      <c r="J94" s="10"/>
      <c r="K94" s="10"/>
      <c r="L94" s="10"/>
      <c r="M94" s="10"/>
      <c r="N94" s="10">
        <v>673.053</v>
      </c>
      <c r="O94" s="79">
        <v>744.64300000000003</v>
      </c>
      <c r="P94" s="10"/>
      <c r="Q94" s="10"/>
      <c r="R94" s="10"/>
      <c r="S94" s="10"/>
      <c r="T94" s="11" t="s">
        <v>194</v>
      </c>
      <c r="U94" s="11"/>
      <c r="V94" s="11" t="s">
        <v>192</v>
      </c>
      <c r="W94" s="11"/>
      <c r="X94" s="8" t="s">
        <v>45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105">
      <c r="A95" s="8">
        <v>6</v>
      </c>
      <c r="B95" s="9" t="s">
        <v>198</v>
      </c>
      <c r="C95" s="8" t="s">
        <v>42</v>
      </c>
      <c r="D95" s="8" t="s">
        <v>190</v>
      </c>
      <c r="E95" s="10">
        <v>1507.0239999999999</v>
      </c>
      <c r="F95" s="10">
        <f t="shared" si="17"/>
        <v>343.09800000000001</v>
      </c>
      <c r="G95" s="10">
        <f t="shared" si="18"/>
        <v>404.279</v>
      </c>
      <c r="H95" s="10"/>
      <c r="I95" s="10"/>
      <c r="J95" s="10"/>
      <c r="K95" s="10"/>
      <c r="L95" s="10"/>
      <c r="M95" s="10"/>
      <c r="N95" s="10">
        <v>343.09800000000001</v>
      </c>
      <c r="O95" s="79">
        <v>404.279</v>
      </c>
      <c r="P95" s="10"/>
      <c r="Q95" s="10"/>
      <c r="R95" s="10"/>
      <c r="S95" s="10"/>
      <c r="T95" s="11" t="s">
        <v>194</v>
      </c>
      <c r="U95" s="11"/>
      <c r="V95" s="11" t="s">
        <v>192</v>
      </c>
      <c r="W95" s="11"/>
      <c r="X95" s="8" t="s">
        <v>45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90">
      <c r="A96" s="8">
        <v>7</v>
      </c>
      <c r="B96" s="9" t="s">
        <v>199</v>
      </c>
      <c r="C96" s="8" t="s">
        <v>42</v>
      </c>
      <c r="D96" s="8" t="s">
        <v>190</v>
      </c>
      <c r="E96" s="10">
        <v>2832.6480000000001</v>
      </c>
      <c r="F96" s="10">
        <f t="shared" si="17"/>
        <v>1771.723</v>
      </c>
      <c r="G96" s="10">
        <f t="shared" si="18"/>
        <v>775.01</v>
      </c>
      <c r="H96" s="10"/>
      <c r="I96" s="10"/>
      <c r="J96" s="10"/>
      <c r="K96" s="10"/>
      <c r="L96" s="10"/>
      <c r="M96" s="10"/>
      <c r="N96" s="10">
        <v>1771.723</v>
      </c>
      <c r="O96" s="79">
        <v>775.01</v>
      </c>
      <c r="P96" s="10"/>
      <c r="Q96" s="10"/>
      <c r="R96" s="10"/>
      <c r="S96" s="10"/>
      <c r="T96" s="11" t="s">
        <v>194</v>
      </c>
      <c r="U96" s="11"/>
      <c r="V96" s="11" t="s">
        <v>192</v>
      </c>
      <c r="W96" s="11"/>
      <c r="X96" s="8" t="s">
        <v>45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05" customHeight="1">
      <c r="A97" s="8">
        <v>8</v>
      </c>
      <c r="B97" s="19" t="s">
        <v>200</v>
      </c>
      <c r="C97" s="8" t="s">
        <v>42</v>
      </c>
      <c r="D97" s="8" t="s">
        <v>190</v>
      </c>
      <c r="E97" s="10">
        <v>586.33299999999997</v>
      </c>
      <c r="F97" s="10">
        <f t="shared" si="17"/>
        <v>15.835000000000001</v>
      </c>
      <c r="G97" s="10">
        <f t="shared" si="18"/>
        <v>0</v>
      </c>
      <c r="H97" s="10"/>
      <c r="I97" s="10"/>
      <c r="J97" s="10"/>
      <c r="K97" s="10"/>
      <c r="L97" s="10"/>
      <c r="M97" s="10"/>
      <c r="N97" s="10">
        <v>15.835000000000001</v>
      </c>
      <c r="O97" s="79"/>
      <c r="P97" s="10"/>
      <c r="Q97" s="10"/>
      <c r="R97" s="10"/>
      <c r="S97" s="10"/>
      <c r="T97" s="11" t="s">
        <v>194</v>
      </c>
      <c r="U97" s="11"/>
      <c r="V97" s="11" t="s">
        <v>192</v>
      </c>
      <c r="W97" s="11"/>
      <c r="X97" s="8" t="s">
        <v>45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71" customHeight="1">
      <c r="A98" s="8">
        <v>9</v>
      </c>
      <c r="B98" s="88" t="s">
        <v>201</v>
      </c>
      <c r="C98" s="78" t="s">
        <v>42</v>
      </c>
      <c r="D98" s="78" t="s">
        <v>202</v>
      </c>
      <c r="E98" s="79">
        <v>36167.608999999997</v>
      </c>
      <c r="F98" s="79">
        <f t="shared" si="17"/>
        <v>23086.881999999998</v>
      </c>
      <c r="G98" s="10">
        <f t="shared" si="18"/>
        <v>0</v>
      </c>
      <c r="H98" s="79">
        <v>20778.194</v>
      </c>
      <c r="I98" s="79"/>
      <c r="J98" s="79"/>
      <c r="K98" s="79"/>
      <c r="L98" s="79"/>
      <c r="M98" s="79"/>
      <c r="N98" s="79"/>
      <c r="O98" s="79"/>
      <c r="P98" s="79">
        <v>2308.6880000000001</v>
      </c>
      <c r="Q98" s="79"/>
      <c r="R98" s="79"/>
      <c r="S98" s="79"/>
      <c r="T98" s="80" t="s">
        <v>203</v>
      </c>
      <c r="U98" s="80"/>
      <c r="V98" s="80" t="s">
        <v>192</v>
      </c>
      <c r="W98" s="80"/>
      <c r="X98" s="78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99" customHeight="1">
      <c r="A99" s="8">
        <v>10</v>
      </c>
      <c r="B99" s="9" t="s">
        <v>204</v>
      </c>
      <c r="C99" s="8">
        <v>2019</v>
      </c>
      <c r="D99" s="8" t="s">
        <v>202</v>
      </c>
      <c r="E99" s="10">
        <v>23415.059000000001</v>
      </c>
      <c r="F99" s="10">
        <f t="shared" si="17"/>
        <v>15000</v>
      </c>
      <c r="G99" s="10">
        <f t="shared" si="18"/>
        <v>0</v>
      </c>
      <c r="H99" s="10">
        <v>13500</v>
      </c>
      <c r="I99" s="10"/>
      <c r="J99" s="10"/>
      <c r="K99" s="10"/>
      <c r="L99" s="10"/>
      <c r="M99" s="10"/>
      <c r="N99" s="10"/>
      <c r="O99" s="79"/>
      <c r="P99" s="10">
        <v>1500</v>
      </c>
      <c r="Q99" s="10"/>
      <c r="R99" s="10"/>
      <c r="S99" s="10"/>
      <c r="T99" s="11" t="s">
        <v>304</v>
      </c>
      <c r="U99" s="11"/>
      <c r="V99" s="11" t="s">
        <v>192</v>
      </c>
      <c r="W99" s="11"/>
      <c r="X99" s="2" t="s">
        <v>52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60">
      <c r="A100" s="8">
        <v>11</v>
      </c>
      <c r="B100" s="9" t="s">
        <v>205</v>
      </c>
      <c r="C100" s="8">
        <v>2019</v>
      </c>
      <c r="D100" s="8" t="s">
        <v>202</v>
      </c>
      <c r="E100" s="10">
        <v>22826.226999999999</v>
      </c>
      <c r="F100" s="10">
        <f t="shared" si="17"/>
        <v>21603.394</v>
      </c>
      <c r="G100" s="10">
        <f t="shared" si="18"/>
        <v>0</v>
      </c>
      <c r="H100" s="10">
        <v>19443.055</v>
      </c>
      <c r="I100" s="10"/>
      <c r="J100" s="10"/>
      <c r="K100" s="10"/>
      <c r="L100" s="10"/>
      <c r="M100" s="10"/>
      <c r="N100" s="10"/>
      <c r="O100" s="79"/>
      <c r="P100" s="10">
        <v>2160.3389999999999</v>
      </c>
      <c r="Q100" s="10"/>
      <c r="R100" s="10"/>
      <c r="S100" s="10"/>
      <c r="T100" s="11" t="s">
        <v>292</v>
      </c>
      <c r="U100" s="11"/>
      <c r="V100" s="11" t="s">
        <v>192</v>
      </c>
      <c r="W100" s="11"/>
      <c r="X100" s="2" t="s">
        <v>52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90">
      <c r="A101" s="8">
        <v>12</v>
      </c>
      <c r="B101" s="44" t="s">
        <v>206</v>
      </c>
      <c r="C101" s="8">
        <v>2019</v>
      </c>
      <c r="D101" s="8" t="s">
        <v>202</v>
      </c>
      <c r="E101" s="45">
        <v>3916.3</v>
      </c>
      <c r="F101" s="10">
        <f t="shared" si="17"/>
        <v>3916.3</v>
      </c>
      <c r="G101" s="10">
        <f t="shared" si="18"/>
        <v>0</v>
      </c>
      <c r="H101" s="10"/>
      <c r="I101" s="10"/>
      <c r="J101" s="10"/>
      <c r="K101" s="10"/>
      <c r="L101" s="10"/>
      <c r="M101" s="10"/>
      <c r="N101" s="10"/>
      <c r="O101" s="10"/>
      <c r="P101" s="18"/>
      <c r="Q101" s="116"/>
      <c r="R101" s="45">
        <v>3916.3</v>
      </c>
      <c r="S101" s="45"/>
      <c r="T101" s="11" t="s">
        <v>207</v>
      </c>
      <c r="U101" s="11"/>
      <c r="V101" s="11" t="s">
        <v>192</v>
      </c>
      <c r="W101" s="11"/>
      <c r="X101" s="8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41.75" customHeight="1">
      <c r="A102" s="8">
        <v>13</v>
      </c>
      <c r="B102" s="97" t="s">
        <v>293</v>
      </c>
      <c r="C102" s="40">
        <v>2019</v>
      </c>
      <c r="D102" s="40" t="s">
        <v>214</v>
      </c>
      <c r="E102" s="98">
        <v>2500</v>
      </c>
      <c r="F102" s="99">
        <v>2500</v>
      </c>
      <c r="G102" s="10">
        <f t="shared" si="18"/>
        <v>0</v>
      </c>
      <c r="H102" s="99"/>
      <c r="I102" s="99"/>
      <c r="J102" s="99"/>
      <c r="K102" s="99"/>
      <c r="L102" s="99"/>
      <c r="M102" s="99"/>
      <c r="N102" s="99"/>
      <c r="O102" s="99"/>
      <c r="P102" s="99">
        <v>2500</v>
      </c>
      <c r="Q102" s="99"/>
      <c r="R102" s="100"/>
      <c r="S102" s="100"/>
      <c r="T102" s="40" t="s">
        <v>291</v>
      </c>
      <c r="U102" s="40"/>
      <c r="V102" s="40" t="s">
        <v>211</v>
      </c>
      <c r="W102" s="40"/>
      <c r="X102" s="8"/>
      <c r="Y102" s="7"/>
      <c r="Z102" s="7"/>
      <c r="AA102" s="101">
        <v>47239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19.25" customHeight="1">
      <c r="A103" s="8">
        <v>14</v>
      </c>
      <c r="B103" s="46" t="s">
        <v>208</v>
      </c>
      <c r="C103" s="8">
        <v>2019</v>
      </c>
      <c r="D103" s="8" t="s">
        <v>202</v>
      </c>
      <c r="E103" s="47">
        <v>11718.7</v>
      </c>
      <c r="F103" s="48">
        <f t="shared" si="17"/>
        <v>11718.7</v>
      </c>
      <c r="G103" s="10">
        <f t="shared" si="18"/>
        <v>0</v>
      </c>
      <c r="H103" s="10"/>
      <c r="I103" s="10"/>
      <c r="J103" s="10"/>
      <c r="K103" s="10"/>
      <c r="L103" s="10"/>
      <c r="M103" s="10"/>
      <c r="N103" s="10"/>
      <c r="O103" s="10"/>
      <c r="P103" s="18"/>
      <c r="Q103" s="18"/>
      <c r="R103" s="49">
        <v>11718.7</v>
      </c>
      <c r="S103" s="49"/>
      <c r="T103" s="11" t="s">
        <v>207</v>
      </c>
      <c r="U103" s="11"/>
      <c r="V103" s="11" t="s">
        <v>192</v>
      </c>
      <c r="W103" s="11"/>
      <c r="X103" s="8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77.25">
      <c r="A104" s="8">
        <v>15</v>
      </c>
      <c r="B104" s="95" t="s">
        <v>209</v>
      </c>
      <c r="C104" s="51">
        <v>2019</v>
      </c>
      <c r="D104" s="51" t="s">
        <v>210</v>
      </c>
      <c r="E104" s="50">
        <v>600</v>
      </c>
      <c r="F104" s="51">
        <v>600</v>
      </c>
      <c r="G104" s="10">
        <f t="shared" si="18"/>
        <v>0</v>
      </c>
      <c r="H104" s="51"/>
      <c r="I104" s="51"/>
      <c r="J104" s="51"/>
      <c r="K104" s="51"/>
      <c r="L104" s="51"/>
      <c r="M104" s="51"/>
      <c r="N104" s="51"/>
      <c r="O104" s="51"/>
      <c r="P104" s="51">
        <v>600</v>
      </c>
      <c r="Q104" s="51"/>
      <c r="R104" s="50"/>
      <c r="S104" s="50"/>
      <c r="T104" s="117" t="s">
        <v>318</v>
      </c>
      <c r="U104" s="51"/>
      <c r="V104" s="51" t="s">
        <v>211</v>
      </c>
      <c r="W104" s="51"/>
      <c r="X104" s="8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173.25" customHeight="1">
      <c r="A105" s="91">
        <v>16</v>
      </c>
      <c r="B105" s="102" t="s">
        <v>294</v>
      </c>
      <c r="C105" s="11">
        <v>2019</v>
      </c>
      <c r="D105" s="8" t="s">
        <v>212</v>
      </c>
      <c r="E105" s="103">
        <v>2127.904</v>
      </c>
      <c r="F105" s="104">
        <v>2127.904</v>
      </c>
      <c r="G105" s="10">
        <f t="shared" si="18"/>
        <v>0</v>
      </c>
      <c r="H105" s="104"/>
      <c r="I105" s="104"/>
      <c r="J105" s="104"/>
      <c r="K105" s="104"/>
      <c r="L105" s="104"/>
      <c r="M105" s="104"/>
      <c r="N105" s="104"/>
      <c r="O105" s="104"/>
      <c r="P105" s="104">
        <v>2127.904</v>
      </c>
      <c r="Q105" s="104"/>
      <c r="R105" s="59"/>
      <c r="S105" s="59"/>
      <c r="T105" s="11" t="s">
        <v>319</v>
      </c>
      <c r="U105" s="11"/>
      <c r="V105" s="11" t="s">
        <v>211</v>
      </c>
      <c r="W105" s="11"/>
      <c r="X105" s="11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54.75" customHeight="1">
      <c r="A106" s="91">
        <v>17</v>
      </c>
      <c r="B106" s="96" t="s">
        <v>213</v>
      </c>
      <c r="C106" s="91">
        <v>2019</v>
      </c>
      <c r="D106" s="91" t="s">
        <v>214</v>
      </c>
      <c r="E106" s="92">
        <v>2000</v>
      </c>
      <c r="F106" s="93">
        <v>2000</v>
      </c>
      <c r="G106" s="10">
        <f t="shared" si="18"/>
        <v>0</v>
      </c>
      <c r="H106" s="93"/>
      <c r="I106" s="93"/>
      <c r="J106" s="93"/>
      <c r="K106" s="93"/>
      <c r="L106" s="93"/>
      <c r="M106" s="93"/>
      <c r="N106" s="93"/>
      <c r="O106" s="93"/>
      <c r="P106" s="93">
        <v>2000</v>
      </c>
      <c r="Q106" s="93"/>
      <c r="R106" s="94"/>
      <c r="S106" s="94"/>
      <c r="T106" s="11" t="s">
        <v>291</v>
      </c>
      <c r="U106" s="91"/>
      <c r="V106" s="91" t="s">
        <v>211</v>
      </c>
      <c r="W106" s="91"/>
      <c r="X106" s="91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5.9" customHeight="1">
      <c r="A107" s="52" t="s">
        <v>215</v>
      </c>
      <c r="B107" s="53" t="s">
        <v>216</v>
      </c>
      <c r="C107" s="53"/>
      <c r="D107" s="53"/>
      <c r="E107" s="54">
        <f>E108+E109+E110+E111+E112+E113</f>
        <v>53347.791000000005</v>
      </c>
      <c r="F107" s="54">
        <f>F108+F109+F110+F111+F112+F113</f>
        <v>26081.225999999999</v>
      </c>
      <c r="G107" s="54">
        <f t="shared" ref="G107:S107" si="19">G108+G109+G110+G111+G112+G113</f>
        <v>482</v>
      </c>
      <c r="H107" s="54">
        <f t="shared" si="19"/>
        <v>18257.82</v>
      </c>
      <c r="I107" s="54">
        <f t="shared" si="19"/>
        <v>0</v>
      </c>
      <c r="J107" s="54">
        <f t="shared" si="19"/>
        <v>0</v>
      </c>
      <c r="K107" s="54">
        <f t="shared" si="19"/>
        <v>0</v>
      </c>
      <c r="L107" s="54">
        <f t="shared" si="19"/>
        <v>0</v>
      </c>
      <c r="M107" s="54">
        <f t="shared" si="19"/>
        <v>0</v>
      </c>
      <c r="N107" s="54">
        <f t="shared" si="19"/>
        <v>482</v>
      </c>
      <c r="O107" s="54">
        <f t="shared" si="19"/>
        <v>482</v>
      </c>
      <c r="P107" s="54">
        <f t="shared" si="19"/>
        <v>2778.645</v>
      </c>
      <c r="Q107" s="54">
        <f t="shared" si="19"/>
        <v>0</v>
      </c>
      <c r="R107" s="54">
        <f t="shared" si="19"/>
        <v>4562.7610000000004</v>
      </c>
      <c r="S107" s="54">
        <f t="shared" si="19"/>
        <v>0</v>
      </c>
      <c r="T107" s="55"/>
      <c r="U107" s="55"/>
      <c r="V107" s="55"/>
      <c r="W107" s="55"/>
      <c r="X107" s="3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150">
      <c r="A108" s="8">
        <v>1</v>
      </c>
      <c r="B108" s="9" t="s">
        <v>217</v>
      </c>
      <c r="C108" s="8">
        <v>2019</v>
      </c>
      <c r="D108" s="8" t="s">
        <v>218</v>
      </c>
      <c r="E108" s="10">
        <v>35511.688000000002</v>
      </c>
      <c r="F108" s="10">
        <f>H108+J108+L108+N108+P108+R108</f>
        <v>18000</v>
      </c>
      <c r="G108" s="10">
        <f>I108+K108+M108+O108+Q108+S108</f>
        <v>0</v>
      </c>
      <c r="H108" s="10">
        <v>16200</v>
      </c>
      <c r="I108" s="10"/>
      <c r="J108" s="10"/>
      <c r="K108" s="10"/>
      <c r="L108" s="10"/>
      <c r="M108" s="10"/>
      <c r="N108" s="10"/>
      <c r="O108" s="10"/>
      <c r="P108" s="10">
        <v>1800</v>
      </c>
      <c r="Q108" s="10"/>
      <c r="R108" s="10"/>
      <c r="S108" s="10"/>
      <c r="T108" s="11" t="s">
        <v>320</v>
      </c>
      <c r="U108" s="11"/>
      <c r="V108" s="11" t="s">
        <v>219</v>
      </c>
      <c r="W108" s="11"/>
      <c r="X108" s="2" t="s">
        <v>52</v>
      </c>
      <c r="Y108" s="7" t="s">
        <v>220</v>
      </c>
      <c r="Z108" s="7"/>
      <c r="AA108" s="7"/>
      <c r="AB108" s="85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140.25">
      <c r="A109" s="8">
        <v>2</v>
      </c>
      <c r="B109" s="9" t="s">
        <v>221</v>
      </c>
      <c r="C109" s="8">
        <v>2019</v>
      </c>
      <c r="D109" s="8" t="s">
        <v>218</v>
      </c>
      <c r="E109" s="10">
        <v>2315.893</v>
      </c>
      <c r="F109" s="10">
        <f>H109+J109+L109+N109+P109+R109</f>
        <v>2315.893</v>
      </c>
      <c r="G109" s="10">
        <f t="shared" ref="G109:G120" si="20">I109+K109+M109+O109+Q109+S109</f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2315.893</v>
      </c>
      <c r="S109" s="10"/>
      <c r="T109" s="11" t="s">
        <v>321</v>
      </c>
      <c r="U109" s="11"/>
      <c r="V109" s="11" t="s">
        <v>219</v>
      </c>
      <c r="W109" s="11"/>
      <c r="X109" s="8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159" customHeight="1">
      <c r="A110" s="8">
        <v>3</v>
      </c>
      <c r="B110" s="9" t="s">
        <v>222</v>
      </c>
      <c r="C110" s="8">
        <v>2019</v>
      </c>
      <c r="D110" s="8" t="s">
        <v>218</v>
      </c>
      <c r="E110" s="10">
        <v>2246.8679999999999</v>
      </c>
      <c r="F110" s="10">
        <f>H110+J110+L110+N110+P110+R110</f>
        <v>2246.8679999999999</v>
      </c>
      <c r="G110" s="10">
        <f t="shared" si="20"/>
        <v>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2246.8679999999999</v>
      </c>
      <c r="S110" s="10"/>
      <c r="T110" s="11" t="s">
        <v>321</v>
      </c>
      <c r="U110" s="11"/>
      <c r="V110" s="11" t="s">
        <v>219</v>
      </c>
      <c r="W110" s="11"/>
      <c r="X110" s="8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155.25" customHeight="1">
      <c r="A111" s="8">
        <v>4</v>
      </c>
      <c r="B111" s="9" t="s">
        <v>223</v>
      </c>
      <c r="C111" s="8">
        <v>2019</v>
      </c>
      <c r="D111" s="8" t="s">
        <v>218</v>
      </c>
      <c r="E111" s="10">
        <v>1499.549</v>
      </c>
      <c r="F111" s="10">
        <f>H111+J111+L111+N111+P111+R111</f>
        <v>750</v>
      </c>
      <c r="G111" s="10">
        <f t="shared" si="20"/>
        <v>0</v>
      </c>
      <c r="H111" s="10"/>
      <c r="I111" s="10"/>
      <c r="J111" s="10"/>
      <c r="K111" s="10"/>
      <c r="L111" s="10"/>
      <c r="M111" s="10"/>
      <c r="N111" s="10"/>
      <c r="O111" s="10"/>
      <c r="P111" s="10">
        <v>750</v>
      </c>
      <c r="Q111" s="10"/>
      <c r="R111" s="10"/>
      <c r="S111" s="10"/>
      <c r="T111" s="11" t="s">
        <v>321</v>
      </c>
      <c r="U111" s="11"/>
      <c r="V111" s="11" t="s">
        <v>219</v>
      </c>
      <c r="W111" s="11"/>
      <c r="X111" s="8"/>
      <c r="Y111" s="7" t="s">
        <v>224</v>
      </c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166.5" customHeight="1">
      <c r="A112" s="8">
        <v>5</v>
      </c>
      <c r="B112" s="124" t="s">
        <v>225</v>
      </c>
      <c r="C112" s="11">
        <v>2019</v>
      </c>
      <c r="D112" s="11" t="s">
        <v>218</v>
      </c>
      <c r="E112" s="56">
        <v>10652.651</v>
      </c>
      <c r="F112" s="56">
        <f>H112+P112</f>
        <v>2286.4650000000001</v>
      </c>
      <c r="G112" s="10">
        <f t="shared" si="20"/>
        <v>0</v>
      </c>
      <c r="H112" s="56">
        <v>2057.8200000000002</v>
      </c>
      <c r="I112" s="56"/>
      <c r="J112" s="56"/>
      <c r="K112" s="56"/>
      <c r="L112" s="56"/>
      <c r="M112" s="56"/>
      <c r="N112" s="56"/>
      <c r="O112" s="56"/>
      <c r="P112" s="56">
        <v>228.64500000000001</v>
      </c>
      <c r="Q112" s="56"/>
      <c r="R112" s="56"/>
      <c r="S112" s="56"/>
      <c r="T112" s="11" t="s">
        <v>226</v>
      </c>
      <c r="U112" s="11"/>
      <c r="V112" s="26" t="s">
        <v>227</v>
      </c>
      <c r="W112" s="26"/>
      <c r="X112" s="11" t="s">
        <v>52</v>
      </c>
      <c r="Y112" s="57" t="s">
        <v>228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59" customHeight="1">
      <c r="A113" s="8">
        <v>6</v>
      </c>
      <c r="B113" s="125" t="s">
        <v>229</v>
      </c>
      <c r="C113" s="26">
        <v>2019</v>
      </c>
      <c r="D113" s="26" t="s">
        <v>230</v>
      </c>
      <c r="E113" s="26">
        <v>1121.1420000000001</v>
      </c>
      <c r="F113" s="117">
        <v>482</v>
      </c>
      <c r="G113" s="10">
        <f t="shared" si="20"/>
        <v>482</v>
      </c>
      <c r="H113" s="117"/>
      <c r="I113" s="117"/>
      <c r="J113" s="117"/>
      <c r="K113" s="117"/>
      <c r="L113" s="117"/>
      <c r="M113" s="117"/>
      <c r="N113" s="117">
        <v>482</v>
      </c>
      <c r="O113" s="117">
        <v>482</v>
      </c>
      <c r="P113" s="117"/>
      <c r="Q113" s="117"/>
      <c r="R113" s="117"/>
      <c r="S113" s="117"/>
      <c r="T113" s="26" t="s">
        <v>322</v>
      </c>
      <c r="U113" s="26"/>
      <c r="V113" s="26" t="s">
        <v>227</v>
      </c>
      <c r="W113" s="26"/>
      <c r="X113" s="26" t="s">
        <v>231</v>
      </c>
      <c r="Y113" s="7" t="s">
        <v>224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6.45" customHeight="1">
      <c r="A114" s="5" t="s">
        <v>232</v>
      </c>
      <c r="B114" s="6" t="s">
        <v>233</v>
      </c>
      <c r="C114" s="6"/>
      <c r="D114" s="6"/>
      <c r="E114" s="16">
        <f>SUM(E115:E120)</f>
        <v>33380.729999999996</v>
      </c>
      <c r="F114" s="16">
        <f>SUM(F115:F120)</f>
        <v>33164.952999999994</v>
      </c>
      <c r="G114" s="16">
        <f t="shared" ref="G114:S114" si="21">SUM(G115:G120)</f>
        <v>0</v>
      </c>
      <c r="H114" s="16">
        <f t="shared" si="21"/>
        <v>0</v>
      </c>
      <c r="I114" s="16">
        <f t="shared" si="21"/>
        <v>0</v>
      </c>
      <c r="J114" s="16">
        <f t="shared" si="21"/>
        <v>0</v>
      </c>
      <c r="K114" s="16">
        <f t="shared" si="21"/>
        <v>0</v>
      </c>
      <c r="L114" s="16">
        <f t="shared" si="21"/>
        <v>0</v>
      </c>
      <c r="M114" s="16">
        <f t="shared" si="21"/>
        <v>0</v>
      </c>
      <c r="N114" s="16">
        <f t="shared" si="21"/>
        <v>0</v>
      </c>
      <c r="O114" s="16">
        <f t="shared" si="21"/>
        <v>0</v>
      </c>
      <c r="P114" s="16">
        <f t="shared" si="21"/>
        <v>1350</v>
      </c>
      <c r="Q114" s="16">
        <f t="shared" si="21"/>
        <v>0</v>
      </c>
      <c r="R114" s="16">
        <f t="shared" si="21"/>
        <v>31814.952999999998</v>
      </c>
      <c r="S114" s="16">
        <f t="shared" si="21"/>
        <v>0</v>
      </c>
      <c r="T114" s="13"/>
      <c r="U114" s="13"/>
      <c r="V114" s="13"/>
      <c r="W114" s="13"/>
      <c r="X114" s="2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81.599999999999994" customHeight="1">
      <c r="A115" s="8">
        <v>1</v>
      </c>
      <c r="B115" s="44" t="s">
        <v>234</v>
      </c>
      <c r="C115" s="8">
        <v>2019</v>
      </c>
      <c r="D115" s="8" t="s">
        <v>235</v>
      </c>
      <c r="E115" s="49">
        <v>22718.824000000001</v>
      </c>
      <c r="F115" s="10">
        <f>H115+J115+L115+N115+P115+R115</f>
        <v>22558.824000000001</v>
      </c>
      <c r="G115" s="10">
        <f t="shared" si="20"/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58">
        <v>22558.824000000001</v>
      </c>
      <c r="S115" s="58"/>
      <c r="T115" s="59" t="s">
        <v>323</v>
      </c>
      <c r="U115" s="59"/>
      <c r="V115" s="11" t="s">
        <v>236</v>
      </c>
      <c r="W115" s="11"/>
      <c r="X115" s="2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140.25">
      <c r="A116" s="8">
        <v>2</v>
      </c>
      <c r="B116" s="60" t="s">
        <v>237</v>
      </c>
      <c r="C116" s="8">
        <v>2019</v>
      </c>
      <c r="D116" s="8" t="s">
        <v>235</v>
      </c>
      <c r="E116" s="58">
        <v>4712.0169999999998</v>
      </c>
      <c r="F116" s="10">
        <f>H116+J116+L116+N116+P116+R116</f>
        <v>4658.223</v>
      </c>
      <c r="G116" s="10">
        <f t="shared" si="20"/>
        <v>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58">
        <v>4658.223</v>
      </c>
      <c r="S116" s="58"/>
      <c r="T116" s="59" t="s">
        <v>238</v>
      </c>
      <c r="U116" s="59"/>
      <c r="V116" s="11" t="s">
        <v>22</v>
      </c>
      <c r="W116" s="11"/>
      <c r="X116" s="2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114" customHeight="1">
      <c r="A117" s="8">
        <v>3</v>
      </c>
      <c r="B117" s="44" t="s">
        <v>239</v>
      </c>
      <c r="C117" s="8">
        <v>2019</v>
      </c>
      <c r="D117" s="8" t="s">
        <v>235</v>
      </c>
      <c r="E117" s="58">
        <v>2587.8890000000001</v>
      </c>
      <c r="F117" s="10">
        <f>H117+J117+L117+N117+P117+R117</f>
        <v>2585.9059999999999</v>
      </c>
      <c r="G117" s="10">
        <f t="shared" si="20"/>
        <v>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58">
        <v>2585.9059999999999</v>
      </c>
      <c r="S117" s="58"/>
      <c r="T117" s="59" t="s">
        <v>240</v>
      </c>
      <c r="U117" s="59"/>
      <c r="V117" s="11" t="s">
        <v>22</v>
      </c>
      <c r="W117" s="11"/>
      <c r="X117" s="2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104.25" customHeight="1">
      <c r="A118" s="8">
        <v>4</v>
      </c>
      <c r="B118" s="19" t="s">
        <v>241</v>
      </c>
      <c r="C118" s="8">
        <v>2019</v>
      </c>
      <c r="D118" s="8" t="s">
        <v>235</v>
      </c>
      <c r="E118" s="58">
        <v>2012</v>
      </c>
      <c r="F118" s="10">
        <f>H118+J118+L118+N118+P118+R118</f>
        <v>2012</v>
      </c>
      <c r="G118" s="10">
        <f t="shared" si="20"/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58">
        <v>2012</v>
      </c>
      <c r="S118" s="58"/>
      <c r="T118" s="59" t="s">
        <v>242</v>
      </c>
      <c r="U118" s="59"/>
      <c r="V118" s="11" t="s">
        <v>243</v>
      </c>
      <c r="W118" s="11"/>
      <c r="X118" s="2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112.5" customHeight="1">
      <c r="A119" s="8">
        <v>5</v>
      </c>
      <c r="B119" s="19" t="s">
        <v>244</v>
      </c>
      <c r="C119" s="8">
        <v>2019</v>
      </c>
      <c r="D119" s="8" t="s">
        <v>235</v>
      </c>
      <c r="E119" s="58">
        <v>1000</v>
      </c>
      <c r="F119" s="10">
        <f>H119+J119+L119+N119+P119+R119</f>
        <v>1000</v>
      </c>
      <c r="G119" s="10">
        <f t="shared" si="20"/>
        <v>0</v>
      </c>
      <c r="H119" s="10"/>
      <c r="I119" s="10"/>
      <c r="J119" s="10"/>
      <c r="K119" s="10"/>
      <c r="L119" s="10"/>
      <c r="M119" s="10"/>
      <c r="N119" s="10"/>
      <c r="O119" s="10"/>
      <c r="P119" s="10">
        <v>1000</v>
      </c>
      <c r="Q119" s="10"/>
      <c r="R119" s="58"/>
      <c r="S119" s="58"/>
      <c r="T119" s="59" t="s">
        <v>245</v>
      </c>
      <c r="U119" s="59"/>
      <c r="V119" s="11" t="s">
        <v>243</v>
      </c>
      <c r="W119" s="11"/>
      <c r="X119" s="2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145.5" customHeight="1">
      <c r="A120" s="8">
        <v>6</v>
      </c>
      <c r="B120" s="19" t="s">
        <v>246</v>
      </c>
      <c r="C120" s="8">
        <v>2019</v>
      </c>
      <c r="D120" s="8" t="s">
        <v>235</v>
      </c>
      <c r="E120" s="58">
        <v>350</v>
      </c>
      <c r="F120" s="10">
        <v>350</v>
      </c>
      <c r="G120" s="10">
        <f t="shared" si="20"/>
        <v>0</v>
      </c>
      <c r="H120" s="10"/>
      <c r="I120" s="10"/>
      <c r="J120" s="10"/>
      <c r="K120" s="10"/>
      <c r="L120" s="10"/>
      <c r="M120" s="10"/>
      <c r="N120" s="10"/>
      <c r="O120" s="10"/>
      <c r="P120" s="10">
        <v>350</v>
      </c>
      <c r="Q120" s="10"/>
      <c r="R120" s="58"/>
      <c r="S120" s="58"/>
      <c r="T120" s="59" t="s">
        <v>247</v>
      </c>
      <c r="U120" s="59"/>
      <c r="V120" s="11" t="s">
        <v>243</v>
      </c>
      <c r="W120" s="11"/>
      <c r="X120" s="2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48.6" customHeight="1">
      <c r="A121" s="5" t="s">
        <v>248</v>
      </c>
      <c r="B121" s="53" t="s">
        <v>249</v>
      </c>
      <c r="C121" s="2"/>
      <c r="D121" s="2"/>
      <c r="E121" s="61">
        <f>SUM(E122:E129)</f>
        <v>215063.38699999999</v>
      </c>
      <c r="F121" s="61">
        <f>SUM(F122:F129)</f>
        <v>173688.63</v>
      </c>
      <c r="G121" s="61">
        <f t="shared" ref="G121:S121" si="22">SUM(G122:G129)</f>
        <v>54064.264999999999</v>
      </c>
      <c r="H121" s="61">
        <f t="shared" si="22"/>
        <v>0</v>
      </c>
      <c r="I121" s="61">
        <f t="shared" si="22"/>
        <v>0</v>
      </c>
      <c r="J121" s="61">
        <f t="shared" si="22"/>
        <v>0</v>
      </c>
      <c r="K121" s="61">
        <f t="shared" si="22"/>
        <v>0</v>
      </c>
      <c r="L121" s="61">
        <f t="shared" si="22"/>
        <v>0</v>
      </c>
      <c r="M121" s="61">
        <f t="shared" si="22"/>
        <v>0</v>
      </c>
      <c r="N121" s="61">
        <f t="shared" si="22"/>
        <v>162691.63</v>
      </c>
      <c r="O121" s="61">
        <f t="shared" si="22"/>
        <v>54064.264999999999</v>
      </c>
      <c r="P121" s="61">
        <f t="shared" si="22"/>
        <v>10997</v>
      </c>
      <c r="Q121" s="61">
        <f t="shared" si="22"/>
        <v>0</v>
      </c>
      <c r="R121" s="61">
        <f t="shared" si="22"/>
        <v>0</v>
      </c>
      <c r="S121" s="61">
        <f t="shared" si="22"/>
        <v>0</v>
      </c>
      <c r="T121" s="62"/>
      <c r="U121" s="62"/>
      <c r="V121" s="13"/>
      <c r="W121" s="13"/>
      <c r="X121" s="2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120.75" customHeight="1">
      <c r="A122" s="8">
        <v>1</v>
      </c>
      <c r="B122" s="63" t="s">
        <v>250</v>
      </c>
      <c r="C122" s="31">
        <v>2019</v>
      </c>
      <c r="D122" s="8" t="s">
        <v>251</v>
      </c>
      <c r="E122" s="64">
        <v>58174.866999999998</v>
      </c>
      <c r="F122" s="32">
        <f t="shared" ref="F122:F128" si="23">H122+J122+L122+N122+P122+R122</f>
        <v>16800.11</v>
      </c>
      <c r="G122" s="10">
        <f>I122+K122+M122+O122+Q122+S122</f>
        <v>1078.0630000000001</v>
      </c>
      <c r="H122" s="10"/>
      <c r="I122" s="10"/>
      <c r="J122" s="10"/>
      <c r="K122" s="10"/>
      <c r="L122" s="18"/>
      <c r="M122" s="18"/>
      <c r="N122" s="10">
        <v>16800.11</v>
      </c>
      <c r="O122" s="79">
        <v>1078.0630000000001</v>
      </c>
      <c r="P122" s="10"/>
      <c r="Q122" s="10"/>
      <c r="R122" s="10"/>
      <c r="S122" s="10"/>
      <c r="T122" s="65" t="s">
        <v>331</v>
      </c>
      <c r="U122" s="65"/>
      <c r="V122" s="11" t="s">
        <v>22</v>
      </c>
      <c r="W122" s="11"/>
      <c r="X122" s="8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96" customHeight="1">
      <c r="A123" s="8">
        <v>2</v>
      </c>
      <c r="B123" s="63" t="s">
        <v>252</v>
      </c>
      <c r="C123" s="31">
        <v>2019</v>
      </c>
      <c r="D123" s="8" t="s">
        <v>251</v>
      </c>
      <c r="E123" s="64">
        <v>9455.94</v>
      </c>
      <c r="F123" s="32">
        <f t="shared" si="23"/>
        <v>9455.94</v>
      </c>
      <c r="G123" s="10">
        <f t="shared" ref="G123:G132" si="24">I123+K123+M123+O123+Q123+S123</f>
        <v>5802.1779999999999</v>
      </c>
      <c r="H123" s="10"/>
      <c r="I123" s="10"/>
      <c r="J123" s="10"/>
      <c r="K123" s="10"/>
      <c r="L123" s="18"/>
      <c r="M123" s="18"/>
      <c r="N123" s="10">
        <v>9455.94</v>
      </c>
      <c r="O123" s="79">
        <v>5802.1779999999999</v>
      </c>
      <c r="P123" s="10"/>
      <c r="Q123" s="10"/>
      <c r="R123" s="10"/>
      <c r="S123" s="10"/>
      <c r="T123" s="65" t="s">
        <v>330</v>
      </c>
      <c r="U123" s="65"/>
      <c r="V123" s="11" t="s">
        <v>22</v>
      </c>
      <c r="W123" s="11"/>
      <c r="X123" s="8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75">
      <c r="A124" s="8">
        <v>3</v>
      </c>
      <c r="B124" s="63" t="s">
        <v>253</v>
      </c>
      <c r="C124" s="31">
        <v>2019</v>
      </c>
      <c r="D124" s="17" t="s">
        <v>254</v>
      </c>
      <c r="E124" s="64">
        <v>115942.53</v>
      </c>
      <c r="F124" s="32">
        <f t="shared" si="23"/>
        <v>115942.53</v>
      </c>
      <c r="G124" s="10">
        <f t="shared" si="24"/>
        <v>47184.023999999998</v>
      </c>
      <c r="H124" s="10"/>
      <c r="I124" s="10"/>
      <c r="J124" s="10"/>
      <c r="K124" s="10"/>
      <c r="L124" s="18"/>
      <c r="M124" s="18"/>
      <c r="N124" s="10">
        <v>115942.53</v>
      </c>
      <c r="O124" s="79">
        <v>47184.023999999998</v>
      </c>
      <c r="P124" s="10"/>
      <c r="Q124" s="10"/>
      <c r="R124" s="10"/>
      <c r="S124" s="10"/>
      <c r="T124" s="65" t="s">
        <v>329</v>
      </c>
      <c r="U124" s="65"/>
      <c r="V124" s="65" t="s">
        <v>255</v>
      </c>
      <c r="W124" s="65"/>
      <c r="X124" s="8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90">
      <c r="A125" s="8">
        <v>4</v>
      </c>
      <c r="B125" s="9" t="s">
        <v>256</v>
      </c>
      <c r="C125" s="8">
        <v>2019</v>
      </c>
      <c r="D125" s="20" t="s">
        <v>257</v>
      </c>
      <c r="E125" s="10">
        <v>1500</v>
      </c>
      <c r="F125" s="10">
        <f t="shared" si="23"/>
        <v>1500</v>
      </c>
      <c r="G125" s="10">
        <f t="shared" si="24"/>
        <v>0</v>
      </c>
      <c r="H125" s="10"/>
      <c r="I125" s="10"/>
      <c r="J125" s="10"/>
      <c r="K125" s="10"/>
      <c r="L125" s="18"/>
      <c r="M125" s="18"/>
      <c r="N125" s="10"/>
      <c r="O125" s="10"/>
      <c r="P125" s="10">
        <v>1500</v>
      </c>
      <c r="Q125" s="10"/>
      <c r="R125" s="10"/>
      <c r="S125" s="10"/>
      <c r="T125" s="11" t="s">
        <v>328</v>
      </c>
      <c r="U125" s="11"/>
      <c r="V125" s="11" t="s">
        <v>255</v>
      </c>
      <c r="W125" s="11"/>
      <c r="X125" s="8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90">
      <c r="A126" s="8">
        <v>5</v>
      </c>
      <c r="B126" s="19" t="s">
        <v>258</v>
      </c>
      <c r="C126" s="8">
        <v>2019</v>
      </c>
      <c r="D126" s="20" t="s">
        <v>257</v>
      </c>
      <c r="E126" s="10">
        <v>2500</v>
      </c>
      <c r="F126" s="10">
        <f t="shared" si="23"/>
        <v>2500</v>
      </c>
      <c r="G126" s="10">
        <f t="shared" si="24"/>
        <v>0</v>
      </c>
      <c r="H126" s="10"/>
      <c r="I126" s="10"/>
      <c r="J126" s="10"/>
      <c r="K126" s="10"/>
      <c r="L126" s="18"/>
      <c r="M126" s="18"/>
      <c r="N126" s="10"/>
      <c r="O126" s="10"/>
      <c r="P126" s="10">
        <v>2500</v>
      </c>
      <c r="Q126" s="10"/>
      <c r="R126" s="10"/>
      <c r="S126" s="10"/>
      <c r="T126" s="40" t="s">
        <v>327</v>
      </c>
      <c r="U126" s="40"/>
      <c r="V126" s="11" t="s">
        <v>255</v>
      </c>
      <c r="W126" s="11"/>
      <c r="X126" s="8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90">
      <c r="A127" s="8">
        <v>6</v>
      </c>
      <c r="B127" s="19" t="s">
        <v>259</v>
      </c>
      <c r="C127" s="8">
        <v>2019</v>
      </c>
      <c r="D127" s="20" t="s">
        <v>260</v>
      </c>
      <c r="E127" s="10">
        <v>1497</v>
      </c>
      <c r="F127" s="10">
        <f t="shared" si="23"/>
        <v>1497</v>
      </c>
      <c r="G127" s="10">
        <f t="shared" si="24"/>
        <v>0</v>
      </c>
      <c r="H127" s="10"/>
      <c r="I127" s="10"/>
      <c r="J127" s="10"/>
      <c r="K127" s="10"/>
      <c r="L127" s="18"/>
      <c r="M127" s="18"/>
      <c r="N127" s="10"/>
      <c r="O127" s="10"/>
      <c r="P127" s="10">
        <v>1497</v>
      </c>
      <c r="Q127" s="10"/>
      <c r="R127" s="10"/>
      <c r="S127" s="10"/>
      <c r="T127" s="40" t="s">
        <v>326</v>
      </c>
      <c r="U127" s="40"/>
      <c r="V127" s="11" t="s">
        <v>261</v>
      </c>
      <c r="W127" s="11"/>
      <c r="X127" s="8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48.6" customHeight="1">
      <c r="A128" s="8">
        <v>7</v>
      </c>
      <c r="B128" s="19" t="s">
        <v>262</v>
      </c>
      <c r="C128" s="8">
        <v>2019</v>
      </c>
      <c r="D128" s="8" t="s">
        <v>263</v>
      </c>
      <c r="E128" s="58">
        <v>20493.05</v>
      </c>
      <c r="F128" s="10">
        <f t="shared" si="23"/>
        <v>20493.05</v>
      </c>
      <c r="G128" s="10">
        <f t="shared" si="24"/>
        <v>0</v>
      </c>
      <c r="H128" s="10"/>
      <c r="I128" s="10"/>
      <c r="J128" s="10"/>
      <c r="K128" s="10"/>
      <c r="L128" s="10"/>
      <c r="M128" s="10"/>
      <c r="N128" s="10">
        <v>20493.05</v>
      </c>
      <c r="O128" s="10"/>
      <c r="P128" s="10"/>
      <c r="Q128" s="10"/>
      <c r="R128" s="58"/>
      <c r="S128" s="58"/>
      <c r="T128" s="59" t="s">
        <v>325</v>
      </c>
      <c r="U128" s="59"/>
      <c r="V128" s="11" t="s">
        <v>261</v>
      </c>
      <c r="W128" s="11"/>
      <c r="X128" s="8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68.25" customHeight="1">
      <c r="A129" s="38">
        <v>8</v>
      </c>
      <c r="B129" s="9" t="s">
        <v>264</v>
      </c>
      <c r="C129" s="38">
        <v>2019</v>
      </c>
      <c r="D129" s="8" t="s">
        <v>212</v>
      </c>
      <c r="E129" s="66">
        <f>P129</f>
        <v>5500</v>
      </c>
      <c r="F129" s="66">
        <f>P129</f>
        <v>5500</v>
      </c>
      <c r="G129" s="10">
        <f t="shared" si="24"/>
        <v>0</v>
      </c>
      <c r="H129" s="66"/>
      <c r="I129" s="66"/>
      <c r="J129" s="66"/>
      <c r="K129" s="66"/>
      <c r="L129" s="66"/>
      <c r="M129" s="66"/>
      <c r="N129" s="66"/>
      <c r="O129" s="66"/>
      <c r="P129" s="66">
        <v>5500</v>
      </c>
      <c r="Q129" s="66"/>
      <c r="R129" s="66"/>
      <c r="S129" s="66"/>
      <c r="T129" s="11" t="s">
        <v>324</v>
      </c>
      <c r="U129" s="11"/>
      <c r="V129" s="11" t="s">
        <v>255</v>
      </c>
      <c r="W129" s="11"/>
      <c r="X129" s="38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48.6" customHeight="1">
      <c r="A130" s="86" t="s">
        <v>283</v>
      </c>
      <c r="B130" s="87" t="s">
        <v>284</v>
      </c>
      <c r="C130" s="38"/>
      <c r="E130" s="89">
        <f>E131</f>
        <v>3424</v>
      </c>
      <c r="F130" s="89">
        <f t="shared" ref="F130:S130" si="25">F131</f>
        <v>3424</v>
      </c>
      <c r="G130" s="89">
        <f t="shared" si="25"/>
        <v>0</v>
      </c>
      <c r="H130" s="89">
        <f t="shared" si="25"/>
        <v>0</v>
      </c>
      <c r="I130" s="89">
        <f t="shared" si="25"/>
        <v>0</v>
      </c>
      <c r="J130" s="89">
        <f t="shared" si="25"/>
        <v>1712</v>
      </c>
      <c r="K130" s="89">
        <f t="shared" si="25"/>
        <v>0</v>
      </c>
      <c r="L130" s="89">
        <f t="shared" si="25"/>
        <v>0</v>
      </c>
      <c r="M130" s="89">
        <f t="shared" si="25"/>
        <v>0</v>
      </c>
      <c r="N130" s="89">
        <f t="shared" si="25"/>
        <v>0</v>
      </c>
      <c r="O130" s="89">
        <f t="shared" si="25"/>
        <v>0</v>
      </c>
      <c r="P130" s="89">
        <f t="shared" si="25"/>
        <v>1712</v>
      </c>
      <c r="Q130" s="89">
        <f t="shared" si="25"/>
        <v>0</v>
      </c>
      <c r="R130" s="89">
        <f t="shared" si="25"/>
        <v>0</v>
      </c>
      <c r="S130" s="89">
        <f t="shared" si="25"/>
        <v>0</v>
      </c>
      <c r="T130" s="11"/>
      <c r="U130" s="11"/>
      <c r="V130" s="11"/>
      <c r="W130" s="11"/>
      <c r="X130" s="38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02.5" customHeight="1">
      <c r="A131" s="38">
        <v>1</v>
      </c>
      <c r="B131" s="9" t="s">
        <v>286</v>
      </c>
      <c r="C131" s="38">
        <v>2019</v>
      </c>
      <c r="D131" s="8" t="s">
        <v>287</v>
      </c>
      <c r="E131" s="66">
        <f>J131+P131</f>
        <v>3424</v>
      </c>
      <c r="F131" s="66">
        <f>J131+P131</f>
        <v>3424</v>
      </c>
      <c r="G131" s="10">
        <f t="shared" si="24"/>
        <v>0</v>
      </c>
      <c r="H131" s="66"/>
      <c r="I131" s="66"/>
      <c r="J131" s="66">
        <f>3424000/1000/2</f>
        <v>1712</v>
      </c>
      <c r="K131" s="66"/>
      <c r="L131" s="66"/>
      <c r="M131" s="66"/>
      <c r="N131" s="66"/>
      <c r="O131" s="66"/>
      <c r="P131" s="66">
        <f>3424/2</f>
        <v>1712</v>
      </c>
      <c r="Q131" s="66"/>
      <c r="R131" s="66"/>
      <c r="S131" s="66"/>
      <c r="T131" s="11" t="s">
        <v>288</v>
      </c>
      <c r="U131" s="11"/>
      <c r="V131" s="11" t="s">
        <v>289</v>
      </c>
      <c r="W131" s="11"/>
      <c r="X131" s="11" t="s">
        <v>285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99.75" customHeight="1">
      <c r="A132" s="8">
        <v>1</v>
      </c>
      <c r="B132" s="19" t="s">
        <v>265</v>
      </c>
      <c r="C132" s="8" t="s">
        <v>56</v>
      </c>
      <c r="D132" s="8" t="s">
        <v>266</v>
      </c>
      <c r="E132" s="58">
        <v>580</v>
      </c>
      <c r="F132" s="10">
        <v>580</v>
      </c>
      <c r="G132" s="10">
        <f t="shared" si="24"/>
        <v>109.008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58">
        <v>580</v>
      </c>
      <c r="S132" s="58">
        <v>109.008</v>
      </c>
      <c r="T132" s="59" t="s">
        <v>267</v>
      </c>
      <c r="U132" s="59"/>
      <c r="V132" s="11" t="s">
        <v>243</v>
      </c>
      <c r="W132" s="11"/>
      <c r="X132" s="8" t="s">
        <v>268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31.9" customHeight="1">
      <c r="A133" s="2"/>
      <c r="B133" s="6" t="s">
        <v>269</v>
      </c>
      <c r="C133" s="2"/>
      <c r="D133" s="2"/>
      <c r="E133" s="16">
        <f t="shared" ref="E133:S133" si="26">E121+E114+E107+E89+E74+E70+E67+E65+E17+E14+E9+E131</f>
        <v>986233.99200000009</v>
      </c>
      <c r="F133" s="16">
        <f t="shared" si="26"/>
        <v>729218.20499999996</v>
      </c>
      <c r="G133" s="16">
        <f t="shared" si="26"/>
        <v>102512.163</v>
      </c>
      <c r="H133" s="16">
        <f t="shared" si="26"/>
        <v>110976.747</v>
      </c>
      <c r="I133" s="16">
        <f t="shared" si="26"/>
        <v>0</v>
      </c>
      <c r="J133" s="16">
        <f t="shared" si="26"/>
        <v>19389.021000000001</v>
      </c>
      <c r="K133" s="16">
        <f t="shared" si="26"/>
        <v>4896.9790000000003</v>
      </c>
      <c r="L133" s="16">
        <f t="shared" si="26"/>
        <v>80717.210000000006</v>
      </c>
      <c r="M133" s="16">
        <f t="shared" si="26"/>
        <v>0</v>
      </c>
      <c r="N133" s="16">
        <f t="shared" si="26"/>
        <v>222916.36600000004</v>
      </c>
      <c r="O133" s="16">
        <f t="shared" si="26"/>
        <v>71219.383000000002</v>
      </c>
      <c r="P133" s="16">
        <f t="shared" si="26"/>
        <v>123128.026</v>
      </c>
      <c r="Q133" s="16">
        <f t="shared" si="26"/>
        <v>26395.800999999999</v>
      </c>
      <c r="R133" s="16">
        <f t="shared" si="26"/>
        <v>172090.83500000002</v>
      </c>
      <c r="S133" s="16">
        <f t="shared" si="26"/>
        <v>0</v>
      </c>
      <c r="T133" s="13"/>
      <c r="U133" s="13"/>
      <c r="V133" s="13"/>
      <c r="W133" s="13"/>
      <c r="X133" s="2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31.9" customHeight="1">
      <c r="A134" s="2"/>
      <c r="B134" s="6" t="s">
        <v>270</v>
      </c>
      <c r="C134" s="2"/>
      <c r="D134" s="2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3"/>
      <c r="U134" s="13"/>
      <c r="V134" s="13"/>
      <c r="W134" s="13"/>
      <c r="X134" s="2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89.25" customHeight="1">
      <c r="A135" s="2">
        <v>1</v>
      </c>
      <c r="B135" s="9" t="s">
        <v>271</v>
      </c>
      <c r="C135" s="8" t="s">
        <v>56</v>
      </c>
      <c r="D135" s="8" t="s">
        <v>270</v>
      </c>
      <c r="E135" s="10">
        <v>37420.542999999998</v>
      </c>
      <c r="F135" s="10">
        <f>H135+J135+L135+N135+P135+R135</f>
        <v>26310.559999999998</v>
      </c>
      <c r="G135" s="10"/>
      <c r="H135" s="10">
        <v>23679.51</v>
      </c>
      <c r="I135" s="10"/>
      <c r="J135" s="10"/>
      <c r="K135" s="10"/>
      <c r="L135" s="10"/>
      <c r="M135" s="10"/>
      <c r="N135" s="10"/>
      <c r="O135" s="10"/>
      <c r="P135" s="10">
        <v>2631.05</v>
      </c>
      <c r="Q135" s="10"/>
      <c r="R135" s="10"/>
      <c r="S135" s="10"/>
      <c r="T135" s="59" t="s">
        <v>332</v>
      </c>
      <c r="U135" s="59"/>
      <c r="V135" s="11" t="s">
        <v>170</v>
      </c>
      <c r="W135" s="11"/>
      <c r="X135" s="8" t="s">
        <v>52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38.25" customHeight="1">
      <c r="A136" s="2">
        <v>113</v>
      </c>
      <c r="B136" s="6" t="s">
        <v>269</v>
      </c>
      <c r="C136" s="2"/>
      <c r="D136" s="2"/>
      <c r="E136" s="16">
        <f>E133+E135</f>
        <v>1023654.535</v>
      </c>
      <c r="F136" s="16">
        <f t="shared" ref="F136:S136" si="27">F133+F135</f>
        <v>755528.7649999999</v>
      </c>
      <c r="G136" s="16">
        <f t="shared" si="27"/>
        <v>102512.163</v>
      </c>
      <c r="H136" s="16">
        <f t="shared" si="27"/>
        <v>134656.25700000001</v>
      </c>
      <c r="I136" s="16">
        <f t="shared" si="27"/>
        <v>0</v>
      </c>
      <c r="J136" s="16">
        <f t="shared" si="27"/>
        <v>19389.021000000001</v>
      </c>
      <c r="K136" s="16">
        <f t="shared" si="27"/>
        <v>4896.9790000000003</v>
      </c>
      <c r="L136" s="16">
        <f t="shared" si="27"/>
        <v>80717.210000000006</v>
      </c>
      <c r="M136" s="16">
        <f t="shared" si="27"/>
        <v>0</v>
      </c>
      <c r="N136" s="16">
        <f t="shared" si="27"/>
        <v>222916.36600000004</v>
      </c>
      <c r="O136" s="16">
        <f t="shared" si="27"/>
        <v>71219.383000000002</v>
      </c>
      <c r="P136" s="16">
        <f t="shared" si="27"/>
        <v>125759.076</v>
      </c>
      <c r="Q136" s="16">
        <f>Q133+Q135</f>
        <v>26395.800999999999</v>
      </c>
      <c r="R136" s="16">
        <f t="shared" si="27"/>
        <v>172090.83500000002</v>
      </c>
      <c r="S136" s="16">
        <f t="shared" si="27"/>
        <v>0</v>
      </c>
      <c r="T136" s="13"/>
      <c r="U136" s="13"/>
      <c r="V136" s="13"/>
      <c r="W136" s="13"/>
      <c r="X136" s="2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36.6" customHeight="1">
      <c r="A137" s="2"/>
      <c r="B137" s="6" t="s">
        <v>272</v>
      </c>
      <c r="C137" s="2"/>
      <c r="D137" s="2"/>
      <c r="E137" s="16">
        <v>580</v>
      </c>
      <c r="F137" s="16">
        <v>580</v>
      </c>
      <c r="G137" s="16">
        <f>S137</f>
        <v>109.008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>
        <v>580</v>
      </c>
      <c r="S137" s="16">
        <f>S132</f>
        <v>109.008</v>
      </c>
      <c r="T137" s="2"/>
      <c r="U137" s="115"/>
      <c r="V137" s="2"/>
      <c r="W137" s="115"/>
      <c r="X137" s="2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>
      <c r="A138" s="67"/>
      <c r="B138" s="68"/>
      <c r="C138" s="67"/>
      <c r="D138" s="67"/>
      <c r="E138" s="67"/>
      <c r="F138" s="67"/>
      <c r="G138" s="67"/>
      <c r="H138" s="69"/>
      <c r="I138" s="69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>
      <c r="A139" s="134" t="s">
        <v>273</v>
      </c>
      <c r="B139" s="134"/>
      <c r="C139" s="134"/>
      <c r="D139" s="134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>
      <c r="A140" s="134" t="s">
        <v>274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14"/>
      <c r="V140" s="70"/>
      <c r="W140" s="70"/>
      <c r="X140" s="7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4" spans="1:38"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</sheetData>
  <mergeCells count="22">
    <mergeCell ref="A140:T140"/>
    <mergeCell ref="A139:D139"/>
    <mergeCell ref="A1:X1"/>
    <mergeCell ref="A3:A6"/>
    <mergeCell ref="B3:B6"/>
    <mergeCell ref="C3:C6"/>
    <mergeCell ref="D3:D6"/>
    <mergeCell ref="E3:E6"/>
    <mergeCell ref="X3:X6"/>
    <mergeCell ref="T3:U6"/>
    <mergeCell ref="V3:W6"/>
    <mergeCell ref="R5:S6"/>
    <mergeCell ref="F3:S3"/>
    <mergeCell ref="H4:S4"/>
    <mergeCell ref="H5:M5"/>
    <mergeCell ref="N5:Q5"/>
    <mergeCell ref="P6:Q6"/>
    <mergeCell ref="F4:G6"/>
    <mergeCell ref="H6:I6"/>
    <mergeCell ref="J6:K6"/>
    <mergeCell ref="L6:M6"/>
    <mergeCell ref="N6:O6"/>
  </mergeCells>
  <pageMargins left="0.23611111111111099" right="0.23611111111111099" top="0.94513888888888897" bottom="0.196527777777778" header="0.51180555555555496" footer="0.51180555555555496"/>
  <pageSetup paperSize="9" scale="39" firstPageNumber="0" orientation="landscape" verticalDpi="0" r:id="rId1"/>
  <rowBreaks count="1" manualBreakCount="1">
    <brk id="1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view="pageBreakPreview" workbookViewId="0"/>
  </sheetViews>
  <sheetFormatPr defaultRowHeight="15"/>
  <cols>
    <col min="1" max="1025" width="8.7109375" style="71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"/>
  <sheetViews>
    <sheetView view="pageBreakPreview" workbookViewId="0"/>
  </sheetViews>
  <sheetFormatPr defaultRowHeight="15"/>
  <cols>
    <col min="1" max="1025" width="8.7109375" style="71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34</vt:i4>
      </vt:variant>
    </vt:vector>
  </HeadingPairs>
  <TitlesOfParts>
    <vt:vector size="37" baseType="lpstr">
      <vt:lpstr>Лист1</vt:lpstr>
      <vt:lpstr>Лист2</vt:lpstr>
      <vt:lpstr>Лист3</vt:lpstr>
      <vt:lpstr>Лист1!Print_Area_0</vt:lpstr>
      <vt:lpstr>Лист1!Print_Area_0_0</vt:lpstr>
      <vt:lpstr>Лист1!Print_Area_0_0_0</vt:lpstr>
      <vt:lpstr>Лист1!Print_Area_0_0_0_0</vt:lpstr>
      <vt:lpstr>Лист1!Print_Area_0_0_0_0_0</vt:lpstr>
      <vt:lpstr>Лист1!Print_Area_0_0_0_0_0_0</vt:lpstr>
      <vt:lpstr>Лист1!Print_Area_0_0_0_0_0_0_0</vt:lpstr>
      <vt:lpstr>Лист1!Print_Area_0_0_0_0_0_0_0_0</vt:lpstr>
      <vt:lpstr>Лист1!Print_Area_0_0_0_0_0_0_0_0_0</vt:lpstr>
      <vt:lpstr>Лист1!Print_Area_0_0_0_0_0_0_0_0_0_0</vt:lpstr>
      <vt:lpstr>Лист1!Print_Area_0_0_0_0_0_0_0_0_0_0_0</vt:lpstr>
      <vt:lpstr>Лист1!Print_Area_0_0_0_0_0_0_0_0_0_0_0_0</vt:lpstr>
      <vt:lpstr>Лист1!Print_Area_0_0_0_0_0_0_0_0_0_0_0_0_0</vt:lpstr>
      <vt:lpstr>Лист1!Print_Area_0_0_0_0_0_0_0_0_0_0_0_0_0_0</vt:lpstr>
      <vt:lpstr>Лист1!Print_Area_0_0_0_0_0_0_0_0_0_0_0_0_0_0_0</vt:lpstr>
      <vt:lpstr>Лист1!Print_Area_0_0_0_0_0_0_0_0_0_0_0_0_0_0_0_0</vt:lpstr>
      <vt:lpstr>Лист1!Print_Area_0_0_0_0_0_0_0_0_0_0_0_0_0_0_0_0_0</vt:lpstr>
      <vt:lpstr>Лист1!Print_Area_0_0_0_0_0_0_0_0_0_0_0_0_0_0_0_0_0_0</vt:lpstr>
      <vt:lpstr>Лист1!Print_Area_0_0_0_0_0_0_0_0_0_0_0_0_0_0_0_0_0_0_0</vt:lpstr>
      <vt:lpstr>Лист1!Print_Area_0_0_0_0_0_0_0_0_0_0_0_0_0_0_0_0_0_0_0_0</vt:lpstr>
      <vt:lpstr>Лист1!Print_Area_0_0_0_0_0_0_0_0_0_0_0_0_0_0_0_0_0_0_0_0_0</vt:lpstr>
      <vt:lpstr>Лист1!Print_Area_0_0_0_0_0_0_0_0_0_0_0_0_0_0_0_0_0_0_0_0_0_0</vt:lpstr>
      <vt:lpstr>Лист1!Print_Area_0_0_0_0_0_0_0_0_0_0_0_0_0_0_0_0_0_0_0_0_0_0_0</vt:lpstr>
      <vt:lpstr>Лист1!Print_Area_0_0_0_0_0_0_0_0_0_0_0_0_0_0_0_0_0_0_0_0_0_0_0_0</vt:lpstr>
      <vt:lpstr>Лист1!Print_Area_0_0_0_0_0_0_0_0_0_0_0_0_0_0_0_0_0_0_0_0_0_0_0_0_0</vt:lpstr>
      <vt:lpstr>Лист1!Print_Area_0_0_0_0_0_0_0_0_0_0_0_0_0_0_0_0_0_0_0_0_0_0_0_0_0_0</vt:lpstr>
      <vt:lpstr>Лист1!Print_Area_0_0_0_0_0_0_0_0_0_0_0_0_0_0_0_0_0_0_0_0_0_0_0_0_0_0_0</vt:lpstr>
      <vt:lpstr>Лист1!Print_Area_0_0_0_0_0_0_0_0_0_0_0_0_0_0_0_0_0_0_0_0_0_0_0_0_0_0_0_0</vt:lpstr>
      <vt:lpstr>Лист1!Print_Area_0_0_0_0_0_0_0_0_0_0_0_0_0_0_0_0_0_0_0_0_0_0_0_0_0_0_0_0_0</vt:lpstr>
      <vt:lpstr>Лист1!Print_Area_0_0_0_0_0_0_0_0_0_0_0_0_0_0_0_0_0_0_0_0_0_0_0_0_0_0_0_0_0_0</vt:lpstr>
      <vt:lpstr>Лист1!Print_Area_0_0_0_0_0_0_0_0_0_0_0_0_0_0_0_0_0_0_0_0_0_0_0_0_0_0_0_0_0_0_0</vt:lpstr>
      <vt:lpstr>Лист1!Print_Area_0_0_0_0_0_0_0_0_0_0_0_0_0_0_0_0_0_0_0_0_0_0_0_0_0_0_0_0_0_0_0_0</vt:lpstr>
      <vt:lpstr>Лист1!Print_Area_0_0_0_0_0_0_0_0_0_0_0_0_0_0_0_0_0_0_0_0_0_0_0_0_0_0_0_0_0_0_0_0_0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Admin</cp:lastModifiedBy>
  <cp:revision>0</cp:revision>
  <cp:lastPrinted>2019-05-28T12:01:11Z</cp:lastPrinted>
  <dcterms:created xsi:type="dcterms:W3CDTF">2006-09-16T00:00:00Z</dcterms:created>
  <dcterms:modified xsi:type="dcterms:W3CDTF">2019-07-30T11:51:46Z</dcterms:modified>
</cp:coreProperties>
</file>